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525" activeTab="0"/>
  </bookViews>
  <sheets>
    <sheet name="任务书版本" sheetId="1" r:id="rId1"/>
  </sheets>
  <externalReferences>
    <externalReference r:id="rId4"/>
    <externalReference r:id="rId5"/>
  </externalReferences>
  <definedNames>
    <definedName name="_xlnm.Print_Area" localSheetId="0">'任务书版本'!$B$1:$X$268</definedName>
    <definedName name="_xlnm.Print_Titles" localSheetId="0">'任务书版本'!$4:$4</definedName>
    <definedName name="_xlnm._FilterDatabase" localSheetId="0" hidden="1">'任务书版本'!$A$4:$AB$263</definedName>
  </definedNames>
  <calcPr fullCalcOnLoad="1"/>
</workbook>
</file>

<file path=xl/comments1.xml><?xml version="1.0" encoding="utf-8"?>
<comments xmlns="http://schemas.openxmlformats.org/spreadsheetml/2006/main">
  <authors>
    <author>Administrator</author>
  </authors>
  <commentList>
    <comment ref="K174" authorId="0">
      <text>
        <r>
          <rPr>
            <b/>
            <sz val="9"/>
            <rFont val="宋体"/>
            <family val="0"/>
          </rPr>
          <t>Administrator:</t>
        </r>
        <r>
          <rPr>
            <sz val="9"/>
            <rFont val="宋体"/>
            <family val="0"/>
          </rPr>
          <t xml:space="preserve">
先修课程：经济学原理</t>
        </r>
      </text>
    </comment>
    <comment ref="D23" authorId="0">
      <text>
        <r>
          <rPr>
            <b/>
            <sz val="9"/>
            <rFont val="宋体"/>
            <family val="0"/>
          </rPr>
          <t>Administrator:</t>
        </r>
        <r>
          <rPr>
            <sz val="9"/>
            <rFont val="宋体"/>
            <family val="0"/>
          </rPr>
          <t xml:space="preserve">
Human Resource Management</t>
        </r>
      </text>
    </comment>
  </commentList>
</comments>
</file>

<file path=xl/sharedStrings.xml><?xml version="1.0" encoding="utf-8"?>
<sst xmlns="http://schemas.openxmlformats.org/spreadsheetml/2006/main" count="2448" uniqueCount="538">
  <si>
    <t>华中农业大学2022-2023-2学期教材选用计划汇总表</t>
  </si>
  <si>
    <t xml:space="preserve">   学院（盖章）</t>
  </si>
  <si>
    <t xml:space="preserve">  经办人（签名）：</t>
  </si>
  <si>
    <t xml:space="preserve">  学院（部）主管领导（签名）：</t>
  </si>
  <si>
    <t>学院党委负责人（签名）</t>
  </si>
  <si>
    <t>日期：2022年 12月 5日</t>
  </si>
  <si>
    <t>序号</t>
  </si>
  <si>
    <t>课程代码</t>
  </si>
  <si>
    <t>课程名称</t>
  </si>
  <si>
    <t>总学时</t>
  </si>
  <si>
    <t>年级专业人数</t>
  </si>
  <si>
    <t>专业班级名称</t>
  </si>
  <si>
    <t>课程性质</t>
  </si>
  <si>
    <t>是否停开课</t>
  </si>
  <si>
    <t>是否征订教材</t>
  </si>
  <si>
    <t>不征订教材的请简述理由</t>
  </si>
  <si>
    <t>教材名称</t>
  </si>
  <si>
    <t>主编</t>
  </si>
  <si>
    <t>出版社</t>
  </si>
  <si>
    <t>ISBN</t>
  </si>
  <si>
    <t>出版日期</t>
  </si>
  <si>
    <t>版本号</t>
  </si>
  <si>
    <t>是（否）选用对应的马工程教材</t>
  </si>
  <si>
    <t>是（否）本校教师主编的教材</t>
  </si>
  <si>
    <t>教材类型</t>
  </si>
  <si>
    <t>是（否）首次选用</t>
  </si>
  <si>
    <t>选用教师</t>
  </si>
  <si>
    <t>教师用书数量</t>
  </si>
  <si>
    <t>开课部门</t>
  </si>
  <si>
    <t>备注</t>
  </si>
  <si>
    <t>306300007031</t>
  </si>
  <si>
    <t>会计大数据基础</t>
  </si>
  <si>
    <t>48</t>
  </si>
  <si>
    <r>
      <t>财管</t>
    </r>
    <r>
      <rPr>
        <sz val="11"/>
        <color indexed="10"/>
        <rFont val="宋体"/>
        <family val="0"/>
      </rPr>
      <t>2101</t>
    </r>
    <r>
      <rPr>
        <sz val="11"/>
        <color indexed="10"/>
        <rFont val="宋体"/>
        <family val="0"/>
      </rPr>
      <t>财管</t>
    </r>
    <r>
      <rPr>
        <sz val="11"/>
        <color indexed="10"/>
        <rFont val="宋体"/>
        <family val="0"/>
      </rPr>
      <t>2102</t>
    </r>
  </si>
  <si>
    <t>必修</t>
  </si>
  <si>
    <t>是</t>
  </si>
  <si>
    <t>程平，夏会</t>
  </si>
  <si>
    <t>人大出版社</t>
  </si>
  <si>
    <t>978-7-300-30823-4</t>
  </si>
  <si>
    <t>第1版</t>
  </si>
  <si>
    <t>无</t>
  </si>
  <si>
    <t>否</t>
  </si>
  <si>
    <t>李思呈</t>
  </si>
  <si>
    <t>经管</t>
  </si>
  <si>
    <t>李思呈、范依依、李利、邹萍</t>
  </si>
  <si>
    <r>
      <t>会计</t>
    </r>
    <r>
      <rPr>
        <sz val="11"/>
        <color indexed="10"/>
        <rFont val="宋体"/>
        <family val="0"/>
      </rPr>
      <t>2101</t>
    </r>
    <r>
      <rPr>
        <sz val="11"/>
        <color indexed="10"/>
        <rFont val="宋体"/>
        <family val="0"/>
      </rPr>
      <t>会计</t>
    </r>
    <r>
      <rPr>
        <sz val="11"/>
        <color indexed="10"/>
        <rFont val="宋体"/>
        <family val="0"/>
      </rPr>
      <t>2102</t>
    </r>
  </si>
  <si>
    <t>306300007065</t>
  </si>
  <si>
    <t>供应链管理</t>
  </si>
  <si>
    <t>32</t>
  </si>
  <si>
    <r>
      <t>工商</t>
    </r>
    <r>
      <rPr>
        <sz val="11"/>
        <color indexed="10"/>
        <rFont val="宋体"/>
        <family val="0"/>
      </rPr>
      <t>2101</t>
    </r>
  </si>
  <si>
    <t>马世华、林勇</t>
  </si>
  <si>
    <t>机械工业出版社</t>
  </si>
  <si>
    <t>978-7-111-65749-1</t>
  </si>
  <si>
    <t>第6版</t>
  </si>
  <si>
    <t>郑本荣</t>
  </si>
  <si>
    <t>306300007108</t>
  </si>
  <si>
    <t>市场调研</t>
  </si>
  <si>
    <r>
      <t>市营</t>
    </r>
    <r>
      <rPr>
        <sz val="11"/>
        <color indexed="10"/>
        <rFont val="宋体"/>
        <family val="0"/>
      </rPr>
      <t>2101</t>
    </r>
    <r>
      <rPr>
        <sz val="11"/>
        <color indexed="10"/>
        <rFont val="宋体"/>
        <family val="0"/>
      </rPr>
      <t>市营</t>
    </r>
    <r>
      <rPr>
        <sz val="11"/>
        <color indexed="10"/>
        <rFont val="宋体"/>
        <family val="0"/>
      </rPr>
      <t>2102</t>
    </r>
  </si>
  <si>
    <t>市场营销调研</t>
  </si>
  <si>
    <t>曾伏娥、池韵佳</t>
  </si>
  <si>
    <t>高等教育出版社</t>
  </si>
  <si>
    <t>978-7-040-52739-1</t>
  </si>
  <si>
    <t>池韵佳</t>
  </si>
  <si>
    <t>3063009207</t>
  </si>
  <si>
    <r>
      <t>视觉设计</t>
    </r>
    <r>
      <rPr>
        <sz val="11"/>
        <color indexed="10"/>
        <rFont val="宋体"/>
        <family val="0"/>
      </rPr>
      <t>2101~03</t>
    </r>
  </si>
  <si>
    <t>专业选修</t>
  </si>
  <si>
    <r>
      <t>农业经济学</t>
    </r>
    <r>
      <rPr>
        <sz val="11"/>
        <color indexed="10"/>
        <rFont val="宋体"/>
        <family val="0"/>
      </rPr>
      <t>A</t>
    </r>
  </si>
  <si>
    <r>
      <t>农经</t>
    </r>
    <r>
      <rPr>
        <sz val="11"/>
        <color indexed="10"/>
        <rFont val="宋体"/>
        <family val="0"/>
      </rPr>
      <t>2101</t>
    </r>
    <r>
      <rPr>
        <sz val="11"/>
        <color indexed="10"/>
        <rFont val="宋体"/>
        <family val="0"/>
      </rPr>
      <t>农经</t>
    </r>
    <r>
      <rPr>
        <sz val="11"/>
        <color indexed="10"/>
        <rFont val="宋体"/>
        <family val="0"/>
      </rPr>
      <t>2102</t>
    </r>
    <r>
      <rPr>
        <sz val="11"/>
        <color indexed="10"/>
        <rFont val="宋体"/>
        <family val="0"/>
      </rPr>
      <t>农经</t>
    </r>
    <r>
      <rPr>
        <sz val="11"/>
        <color indexed="10"/>
        <rFont val="宋体"/>
        <family val="0"/>
      </rPr>
      <t>2103</t>
    </r>
  </si>
  <si>
    <t>现代农业经济学</t>
  </si>
  <si>
    <t>郑炎成</t>
  </si>
  <si>
    <t>中国农业出版社</t>
  </si>
  <si>
    <t>978-7-109-27713-7</t>
  </si>
  <si>
    <t>第4版</t>
  </si>
  <si>
    <t>农业农村部十三五规划教材，全国高等农林院校十三五规划教材</t>
  </si>
  <si>
    <t>夏春萍</t>
  </si>
  <si>
    <t>3063009149</t>
  </si>
  <si>
    <r>
      <t>农业经济学</t>
    </r>
    <r>
      <rPr>
        <sz val="11"/>
        <color indexed="10"/>
        <rFont val="宋体"/>
        <family val="0"/>
      </rPr>
      <t>B</t>
    </r>
  </si>
  <si>
    <t>40</t>
  </si>
  <si>
    <r>
      <t>经济统计</t>
    </r>
    <r>
      <rPr>
        <sz val="11"/>
        <color indexed="10"/>
        <rFont val="宋体"/>
        <family val="0"/>
      </rPr>
      <t>2001~03</t>
    </r>
    <r>
      <rPr>
        <sz val="11"/>
        <color indexed="10"/>
        <rFont val="宋体"/>
        <family val="0"/>
      </rPr>
      <t>（洞班）</t>
    </r>
  </si>
  <si>
    <t>3063009713</t>
  </si>
  <si>
    <t>农业经济学</t>
  </si>
  <si>
    <r>
      <t>国贸</t>
    </r>
    <r>
      <rPr>
        <sz val="11"/>
        <color indexed="10"/>
        <rFont val="宋体"/>
        <family val="0"/>
      </rPr>
      <t>2101</t>
    </r>
  </si>
  <si>
    <r>
      <t>经济</t>
    </r>
    <r>
      <rPr>
        <sz val="11"/>
        <color indexed="10"/>
        <rFont val="宋体"/>
        <family val="0"/>
      </rPr>
      <t>2101</t>
    </r>
    <r>
      <rPr>
        <sz val="11"/>
        <color indexed="10"/>
        <rFont val="宋体"/>
        <family val="0"/>
      </rPr>
      <t>经济</t>
    </r>
    <r>
      <rPr>
        <sz val="11"/>
        <color indexed="10"/>
        <rFont val="宋体"/>
        <family val="0"/>
      </rPr>
      <t>2102</t>
    </r>
    <r>
      <rPr>
        <sz val="11"/>
        <color indexed="10"/>
        <rFont val="宋体"/>
        <family val="0"/>
      </rPr>
      <t>经济</t>
    </r>
    <r>
      <rPr>
        <sz val="11"/>
        <color indexed="10"/>
        <rFont val="宋体"/>
        <family val="0"/>
      </rPr>
      <t>2103</t>
    </r>
  </si>
  <si>
    <t>3063009237</t>
  </si>
  <si>
    <t>管理运筹学</t>
  </si>
  <si>
    <t>韩伯棠</t>
  </si>
  <si>
    <t>978-7-04-052723-0</t>
  </si>
  <si>
    <t>第5版</t>
  </si>
  <si>
    <t>国家级规划教材</t>
  </si>
  <si>
    <t>边思宇</t>
  </si>
  <si>
    <r>
      <t>人力</t>
    </r>
    <r>
      <rPr>
        <sz val="11"/>
        <color indexed="10"/>
        <rFont val="宋体"/>
        <family val="0"/>
      </rPr>
      <t>2101</t>
    </r>
  </si>
  <si>
    <t>3063009368</t>
  </si>
  <si>
    <t>运营管理</t>
  </si>
  <si>
    <r>
      <t>农经</t>
    </r>
    <r>
      <rPr>
        <sz val="11"/>
        <color indexed="10"/>
        <rFont val="宋体"/>
        <family val="0"/>
      </rPr>
      <t>2001</t>
    </r>
    <r>
      <rPr>
        <sz val="11"/>
        <color indexed="10"/>
        <rFont val="宋体"/>
        <family val="0"/>
      </rPr>
      <t>农经</t>
    </r>
    <r>
      <rPr>
        <sz val="11"/>
        <color indexed="10"/>
        <rFont val="宋体"/>
        <family val="0"/>
      </rPr>
      <t>2002</t>
    </r>
  </si>
  <si>
    <t>978-7-111-70357-0</t>
  </si>
  <si>
    <t>是(更新版本)</t>
  </si>
  <si>
    <t>徐娟</t>
  </si>
  <si>
    <t>徐娟、包玉泽、卢云帆</t>
  </si>
  <si>
    <r>
      <t>2020</t>
    </r>
    <r>
      <rPr>
        <sz val="11"/>
        <color indexed="10"/>
        <rFont val="宋体"/>
        <family val="0"/>
      </rPr>
      <t>张之洞班（文管）</t>
    </r>
  </si>
  <si>
    <r>
      <t>智慧农业</t>
    </r>
    <r>
      <rPr>
        <sz val="11"/>
        <color indexed="10"/>
        <rFont val="宋体"/>
        <family val="0"/>
      </rPr>
      <t>2001</t>
    </r>
    <r>
      <rPr>
        <sz val="11"/>
        <color indexed="10"/>
        <rFont val="宋体"/>
        <family val="0"/>
      </rPr>
      <t>智慧农业</t>
    </r>
    <r>
      <rPr>
        <sz val="11"/>
        <color indexed="10"/>
        <rFont val="宋体"/>
        <family val="0"/>
      </rPr>
      <t>2002</t>
    </r>
  </si>
  <si>
    <t>3063009435</t>
  </si>
  <si>
    <t>心理学概论</t>
  </si>
  <si>
    <t>社会心理学概论</t>
  </si>
  <si>
    <t>周晓虹、乐国安</t>
  </si>
  <si>
    <t>978-7-04-054017-8</t>
  </si>
  <si>
    <t>马工程教材</t>
  </si>
  <si>
    <t>骆元静</t>
  </si>
  <si>
    <t>3063009442</t>
  </si>
  <si>
    <t>综合商业计划书撰写</t>
  </si>
  <si>
    <r>
      <t>工商</t>
    </r>
    <r>
      <rPr>
        <sz val="11"/>
        <color indexed="10"/>
        <rFont val="宋体"/>
        <family val="0"/>
      </rPr>
      <t>2001</t>
    </r>
  </si>
  <si>
    <t>商业计划书——原理、演示与案例</t>
  </si>
  <si>
    <t>邓立治</t>
  </si>
  <si>
    <t>978-7-111-60456-3</t>
  </si>
  <si>
    <t>第2版</t>
  </si>
  <si>
    <t>王清</t>
  </si>
  <si>
    <t>王清、汪爱娥</t>
  </si>
  <si>
    <t>306300007076</t>
  </si>
  <si>
    <t>Human Resource Management</t>
  </si>
  <si>
    <t>人力资源管理：赢得竞争优势</t>
  </si>
  <si>
    <t>雷蒙德·诺伊</t>
  </si>
  <si>
    <t>978-7-300-20725-4</t>
  </si>
  <si>
    <t>教育部高校工商管理类教学指导委员会双语教学推荐教材</t>
  </si>
  <si>
    <t>施丹</t>
  </si>
  <si>
    <t>306300007053</t>
  </si>
  <si>
    <t>当代中国经济</t>
  </si>
  <si>
    <t>龚刚</t>
  </si>
  <si>
    <t>978-7-040-48465-6</t>
  </si>
  <si>
    <t>2017年</t>
  </si>
  <si>
    <t>曾光</t>
  </si>
  <si>
    <t>306300007106</t>
  </si>
  <si>
    <t>市场调查与预测</t>
  </si>
  <si>
    <t>经济统计2101经济统计2102</t>
  </si>
  <si>
    <t>市场调研与预测</t>
  </si>
  <si>
    <t>陈启杰</t>
  </si>
  <si>
    <t>上海财经大学出版社</t>
  </si>
  <si>
    <t>978-7-564-21813-3</t>
  </si>
  <si>
    <t>国家级精品教材、国家级规划教材</t>
  </si>
  <si>
    <t>李文静</t>
  </si>
  <si>
    <t>306300007099</t>
  </si>
  <si>
    <t>企业经营统计学</t>
  </si>
  <si>
    <t>王艳明, 米子川主编</t>
  </si>
  <si>
    <t>科学出版社</t>
  </si>
  <si>
    <t>978-7-030-67505-7</t>
  </si>
  <si>
    <t>2021年</t>
  </si>
  <si>
    <t>王正聪</t>
  </si>
  <si>
    <t>3063009130</t>
  </si>
  <si>
    <t>现代经济统计方法分析与应用</t>
  </si>
  <si>
    <t>经济统计2001~03（洞班）</t>
  </si>
  <si>
    <t>计量经济学导论</t>
  </si>
  <si>
    <t>杰弗里·M·伍德里奇著</t>
  </si>
  <si>
    <t>978-7-300-25914-7</t>
  </si>
  <si>
    <t>郑宏运</t>
  </si>
  <si>
    <t>经济2001~03（洞班）</t>
  </si>
  <si>
    <t>3063009227</t>
  </si>
  <si>
    <t>职业生涯设计与管理</t>
  </si>
  <si>
    <t>人力2101</t>
  </si>
  <si>
    <t>职业生涯发展与规划</t>
  </si>
  <si>
    <t>罗伯特·里尔登等著；侯志瑾等译</t>
  </si>
  <si>
    <t>978-7-300-22755-9</t>
  </si>
  <si>
    <t>张爱武</t>
  </si>
  <si>
    <t>3063009461</t>
  </si>
  <si>
    <t>实证会计研究方法</t>
  </si>
  <si>
    <t>财管2001~03（洞班）</t>
  </si>
  <si>
    <t>会计实证研究方法</t>
  </si>
  <si>
    <t>黎毅</t>
  </si>
  <si>
    <t>东北财经大学出版社</t>
  </si>
  <si>
    <t>978-7-565-42015-3</t>
  </si>
  <si>
    <t>彭旋</t>
  </si>
  <si>
    <t>会计2001~03（洞班）</t>
  </si>
  <si>
    <t>3063009521</t>
  </si>
  <si>
    <t>审计信息化</t>
  </si>
  <si>
    <t>审计数据分析——从Excel到Power BI</t>
  </si>
  <si>
    <t>牛艳芳</t>
  </si>
  <si>
    <t>高教</t>
  </si>
  <si>
    <t>978-7-040-55818-0</t>
  </si>
  <si>
    <t>吴伟荣</t>
  </si>
  <si>
    <t>3063009222</t>
  </si>
  <si>
    <t>服务营销</t>
  </si>
  <si>
    <t>市营2001市营2002</t>
  </si>
  <si>
    <t>瓦拉瑞尔 A. 泽斯曼尔</t>
  </si>
  <si>
    <t>978-7-111-61187-5</t>
  </si>
  <si>
    <t>第7版</t>
  </si>
  <si>
    <t>张露</t>
  </si>
  <si>
    <t>3063009735</t>
  </si>
  <si>
    <t>思维导图和iMindMap应用</t>
  </si>
  <si>
    <t>工商2101</t>
  </si>
  <si>
    <t>思维导图法应用宝典（修订版）</t>
  </si>
  <si>
    <t>孙易新</t>
  </si>
  <si>
    <t>浙江人民出版社</t>
  </si>
  <si>
    <t>978-7-213-09671-6</t>
  </si>
  <si>
    <t>3063009117</t>
  </si>
  <si>
    <t>管理会计</t>
  </si>
  <si>
    <t>工商2001</t>
  </si>
  <si>
    <t>管理会计学（第9版·立体化数字教材版）</t>
  </si>
  <si>
    <t>孙茂竹 支晓强，戴璐</t>
  </si>
  <si>
    <t>978-7-300-28741-6</t>
  </si>
  <si>
    <t>第9版</t>
  </si>
  <si>
    <t>国家优秀教学成果奖；国家级规划教材</t>
  </si>
  <si>
    <t>张巍</t>
  </si>
  <si>
    <t>3063000005</t>
  </si>
  <si>
    <t>宏观经济学B</t>
  </si>
  <si>
    <r>
      <t>工商管理类</t>
    </r>
    <r>
      <rPr>
        <sz val="11"/>
        <rFont val="宋体"/>
        <family val="0"/>
      </rPr>
      <t>2201</t>
    </r>
    <r>
      <rPr>
        <sz val="11"/>
        <rFont val="宋体"/>
        <family val="0"/>
      </rPr>
      <t>~</t>
    </r>
    <r>
      <rPr>
        <sz val="11"/>
        <rFont val="宋体"/>
        <family val="0"/>
      </rPr>
      <t>09</t>
    </r>
  </si>
  <si>
    <t>祁春节</t>
  </si>
  <si>
    <t>3063009105</t>
  </si>
  <si>
    <r>
      <t>公共管理类</t>
    </r>
    <r>
      <rPr>
        <sz val="11"/>
        <rFont val="宋体"/>
        <family val="0"/>
      </rPr>
      <t>2201~04</t>
    </r>
  </si>
  <si>
    <r>
      <t>经济学类</t>
    </r>
    <r>
      <rPr>
        <sz val="11"/>
        <rFont val="宋体"/>
        <family val="0"/>
      </rPr>
      <t>2201</t>
    </r>
    <r>
      <rPr>
        <sz val="11"/>
        <rFont val="宋体"/>
        <family val="0"/>
      </rPr>
      <t>~</t>
    </r>
    <r>
      <rPr>
        <sz val="11"/>
        <rFont val="宋体"/>
        <family val="0"/>
      </rPr>
      <t>09</t>
    </r>
  </si>
  <si>
    <t>306300007001</t>
  </si>
  <si>
    <t>管理学</t>
  </si>
  <si>
    <t>包玉泽</t>
  </si>
  <si>
    <t>306300007004</t>
  </si>
  <si>
    <t>计量经济学</t>
  </si>
  <si>
    <t>财管2101财管2102</t>
  </si>
  <si>
    <t>杨明媚</t>
  </si>
  <si>
    <t>国贸2101</t>
  </si>
  <si>
    <t>会计2101会计2102</t>
  </si>
  <si>
    <t>经济2101经济2102经济2103</t>
  </si>
  <si>
    <t>农经2101农经2102农经2103</t>
  </si>
  <si>
    <t>市营2101市营2102</t>
  </si>
  <si>
    <t>306300007007</t>
  </si>
  <si>
    <t>企业管理</t>
  </si>
  <si>
    <t>景园2101景园2102</t>
  </si>
  <si>
    <t>汪爱娥</t>
  </si>
  <si>
    <t>306300007016</t>
  </si>
  <si>
    <t>税务基础</t>
  </si>
  <si>
    <t>第3版</t>
  </si>
  <si>
    <t>另需习题集2本（唐梅、李思呈）</t>
  </si>
  <si>
    <t>306300007019</t>
  </si>
  <si>
    <t>人力资源管理</t>
  </si>
  <si>
    <t>周燕</t>
  </si>
  <si>
    <t>306300007029</t>
  </si>
  <si>
    <r>
      <t>会计学（</t>
    </r>
    <r>
      <rPr>
        <sz val="11"/>
        <rFont val="宋体"/>
        <family val="0"/>
      </rPr>
      <t>II</t>
    </r>
    <r>
      <rPr>
        <sz val="11"/>
        <rFont val="宋体"/>
        <family val="0"/>
      </rPr>
      <t>）</t>
    </r>
  </si>
  <si>
    <t>李利</t>
  </si>
  <si>
    <t>另需习题集3本（李利、陈瑶、彭旋）</t>
  </si>
  <si>
    <t>会计学（II）</t>
  </si>
  <si>
    <t>306300007039</t>
  </si>
  <si>
    <t>公共经济学</t>
  </si>
  <si>
    <t>306300007041</t>
  </si>
  <si>
    <t>电子商务</t>
  </si>
  <si>
    <t>306300007047</t>
  </si>
  <si>
    <t>财政学</t>
  </si>
  <si>
    <t>306300007107</t>
  </si>
  <si>
    <t>国际贸易学</t>
  </si>
  <si>
    <t>3063009101</t>
  </si>
  <si>
    <t>管理学原理</t>
  </si>
  <si>
    <r>
      <t>广告学</t>
    </r>
    <r>
      <rPr>
        <sz val="11"/>
        <rFont val="宋体"/>
        <family val="0"/>
      </rPr>
      <t>2001~03</t>
    </r>
  </si>
  <si>
    <r>
      <t>植保</t>
    </r>
    <r>
      <rPr>
        <sz val="11"/>
        <rFont val="宋体"/>
        <family val="0"/>
      </rPr>
      <t>2001~05</t>
    </r>
  </si>
  <si>
    <t>3063009106</t>
  </si>
  <si>
    <t>股份经济学</t>
  </si>
  <si>
    <t>3063009116</t>
  </si>
  <si>
    <t>财务管理B</t>
  </si>
  <si>
    <r>
      <t>信管</t>
    </r>
    <r>
      <rPr>
        <sz val="11"/>
        <rFont val="宋体"/>
        <family val="0"/>
      </rPr>
      <t>2001~03</t>
    </r>
    <r>
      <rPr>
        <sz val="11"/>
        <rFont val="宋体"/>
        <family val="0"/>
      </rPr>
      <t>（洞班）</t>
    </r>
  </si>
  <si>
    <t>2020张之洞班（文管）</t>
  </si>
  <si>
    <t>3063009136</t>
  </si>
  <si>
    <t>财务分析A</t>
  </si>
  <si>
    <t>3063009153</t>
  </si>
  <si>
    <t>劳动经济学</t>
  </si>
  <si>
    <t>王宏杰</t>
  </si>
  <si>
    <t>3063009163</t>
  </si>
  <si>
    <t>农业企业经营管理学</t>
  </si>
  <si>
    <t>普通高等教育"十一五"规划教材，高等学校农业经济管理类核心课程教材</t>
  </si>
  <si>
    <t>3063009170</t>
  </si>
  <si>
    <t>期货市场理论与实务A</t>
  </si>
  <si>
    <t>国贸2001国贸2002（洞班）</t>
  </si>
  <si>
    <t>3063009171</t>
  </si>
  <si>
    <r>
      <t>经济统计</t>
    </r>
    <r>
      <rPr>
        <sz val="11"/>
        <rFont val="宋体"/>
        <family val="0"/>
      </rPr>
      <t>2001~03</t>
    </r>
    <r>
      <rPr>
        <sz val="11"/>
        <rFont val="宋体"/>
        <family val="0"/>
      </rPr>
      <t>（洞班）</t>
    </r>
  </si>
  <si>
    <t>3063009178</t>
  </si>
  <si>
    <t>3063009182</t>
  </si>
  <si>
    <t>国际金融</t>
  </si>
  <si>
    <r>
      <t>商务英语</t>
    </r>
    <r>
      <rPr>
        <sz val="11"/>
        <rFont val="宋体"/>
        <family val="0"/>
      </rPr>
      <t>2001~03</t>
    </r>
  </si>
  <si>
    <t>3063009184</t>
  </si>
  <si>
    <t>农业政策学</t>
  </si>
  <si>
    <t>3063009186</t>
  </si>
  <si>
    <t>国际结算</t>
  </si>
  <si>
    <t>3063009188</t>
  </si>
  <si>
    <t>中国对外贸易概论</t>
  </si>
  <si>
    <t>3063009189</t>
  </si>
  <si>
    <t>新制度经济学</t>
  </si>
  <si>
    <t>3063009190</t>
  </si>
  <si>
    <t>商务谈判</t>
  </si>
  <si>
    <r>
      <t>管理工程类</t>
    </r>
    <r>
      <rPr>
        <sz val="11"/>
        <rFont val="宋体"/>
        <family val="0"/>
      </rPr>
      <t>2201~04</t>
    </r>
  </si>
  <si>
    <t>3063009192</t>
  </si>
  <si>
    <t>3063009205</t>
  </si>
  <si>
    <r>
      <t>社会工作</t>
    </r>
    <r>
      <rPr>
        <sz val="11"/>
        <rFont val="宋体"/>
        <family val="0"/>
      </rPr>
      <t>2001~03</t>
    </r>
    <r>
      <rPr>
        <sz val="11"/>
        <rFont val="宋体"/>
        <family val="0"/>
      </rPr>
      <t>（洞班）</t>
    </r>
  </si>
  <si>
    <t>景园2001景园2002</t>
  </si>
  <si>
    <t>3063009206</t>
  </si>
  <si>
    <r>
      <t>机电</t>
    </r>
    <r>
      <rPr>
        <sz val="11"/>
        <rFont val="宋体"/>
        <family val="0"/>
      </rPr>
      <t>2001~04</t>
    </r>
  </si>
  <si>
    <r>
      <t>机制</t>
    </r>
    <r>
      <rPr>
        <sz val="11"/>
        <rFont val="宋体"/>
        <family val="0"/>
      </rPr>
      <t>2001~04</t>
    </r>
  </si>
  <si>
    <t>能动2001</t>
  </si>
  <si>
    <r>
      <t>机械化</t>
    </r>
    <r>
      <rPr>
        <sz val="11"/>
        <rFont val="宋体"/>
        <family val="0"/>
      </rPr>
      <t>2001~04</t>
    </r>
  </si>
  <si>
    <t>光电2001光电2002</t>
  </si>
  <si>
    <t>种工2101</t>
  </si>
  <si>
    <t>3063009209</t>
  </si>
  <si>
    <t>质量管理</t>
  </si>
  <si>
    <t>3063009211</t>
  </si>
  <si>
    <t>物流与供应链管理</t>
  </si>
  <si>
    <t>3063009212</t>
  </si>
  <si>
    <t>农产品营销学</t>
  </si>
  <si>
    <t>人力2001人力2002（洞班）</t>
  </si>
  <si>
    <t>种工2001</t>
  </si>
  <si>
    <t>3063009232</t>
  </si>
  <si>
    <t>市场营销学B</t>
  </si>
  <si>
    <t>生信2001生信2002</t>
  </si>
  <si>
    <t>农学2001农学2002农学2003</t>
  </si>
  <si>
    <t>3063009369</t>
  </si>
  <si>
    <t>战略管理</t>
  </si>
  <si>
    <t>第12版</t>
  </si>
  <si>
    <t>农经2001农经2002</t>
  </si>
  <si>
    <t>3063009371</t>
  </si>
  <si>
    <t>消费者行为学</t>
  </si>
  <si>
    <t>3063009376</t>
  </si>
  <si>
    <t>电子商务B</t>
  </si>
  <si>
    <t>3063009378</t>
  </si>
  <si>
    <t>高级财务会计</t>
  </si>
  <si>
    <t>76</t>
  </si>
  <si>
    <t>3063009383</t>
  </si>
  <si>
    <t>审计学</t>
  </si>
  <si>
    <t>3063009469</t>
  </si>
  <si>
    <t>Excel 在财务管理中的应用</t>
  </si>
  <si>
    <t>3063009477</t>
  </si>
  <si>
    <t>区域经济学</t>
  </si>
  <si>
    <t>3063009479</t>
  </si>
  <si>
    <t>金融学</t>
  </si>
  <si>
    <t>64</t>
  </si>
  <si>
    <t>智慧农业2001智慧农业2002</t>
  </si>
  <si>
    <t>3063009482</t>
  </si>
  <si>
    <t>中级计量经济学</t>
  </si>
  <si>
    <t>3063009487</t>
  </si>
  <si>
    <t>人口、资源与环境经济专题</t>
  </si>
  <si>
    <t>3063009494</t>
  </si>
  <si>
    <t>发展经济学</t>
  </si>
  <si>
    <t>3063009495</t>
  </si>
  <si>
    <t>农业统计学</t>
  </si>
  <si>
    <t>3063009508</t>
  </si>
  <si>
    <t>行为及实验经济学概论</t>
  </si>
  <si>
    <t>3063009512</t>
  </si>
  <si>
    <t>商业数据挖掘</t>
  </si>
  <si>
    <t>3063009519</t>
  </si>
  <si>
    <t>投资学</t>
  </si>
  <si>
    <t>3063009531</t>
  </si>
  <si>
    <t>产业经济学</t>
  </si>
  <si>
    <t>农学2101农学2102农学2103</t>
  </si>
  <si>
    <t>植科2101植科2102</t>
  </si>
  <si>
    <t>3063009540</t>
  </si>
  <si>
    <t>3063009938</t>
  </si>
  <si>
    <t>设计思维</t>
  </si>
  <si>
    <t>30</t>
  </si>
  <si>
    <t>创新创业教育</t>
  </si>
  <si>
    <t>3063009468</t>
  </si>
  <si>
    <t>兼并与收购</t>
  </si>
  <si>
    <t>企业并购与资产重组——理论、案例与操作实务</t>
  </si>
  <si>
    <t>石建勋、郝凤霞、张鑫、李海英</t>
  </si>
  <si>
    <t>清华大学出版社</t>
  </si>
  <si>
    <t>978-7-302-46906-3</t>
  </si>
  <si>
    <t>熊毅</t>
  </si>
  <si>
    <t>306300007085</t>
  </si>
  <si>
    <t>衍生金融产品管理</t>
  </si>
  <si>
    <t>衍生金融工具基础</t>
  </si>
  <si>
    <t>任翠玉</t>
  </si>
  <si>
    <t>978-7-111-60763-2</t>
  </si>
  <si>
    <t>306300007037</t>
  </si>
  <si>
    <t>公司理财（Ⅰ）</t>
  </si>
  <si>
    <t>公司理财</t>
  </si>
  <si>
    <t>(美)斯蒂芬.A.罗斯</t>
  </si>
  <si>
    <t>机工</t>
  </si>
  <si>
    <t xml:space="preserve">978-7-111-64142-1 </t>
  </si>
  <si>
    <t>12</t>
  </si>
  <si>
    <t>包晓岚</t>
  </si>
  <si>
    <t>306300007066</t>
  </si>
  <si>
    <t>物流管理</t>
  </si>
  <si>
    <t>现代物流管理</t>
  </si>
  <si>
    <t>黄中鼎</t>
  </si>
  <si>
    <t>复旦</t>
  </si>
  <si>
    <t>978-7-309-13837-5</t>
  </si>
  <si>
    <t>刘梅</t>
  </si>
  <si>
    <t>306300007044</t>
  </si>
  <si>
    <t>创新管理与新产品开发</t>
  </si>
  <si>
    <t>创新管理：赢得持续竞争优势</t>
  </si>
  <si>
    <t>陈劲、郑刚</t>
  </si>
  <si>
    <t>北京大学出版社</t>
  </si>
  <si>
    <t>978-7-301-27128-5</t>
  </si>
  <si>
    <t>涂铭</t>
  </si>
  <si>
    <t>3063009445</t>
  </si>
  <si>
    <t>领导力开发</t>
  </si>
  <si>
    <t>工程管理2001工程管理2002</t>
  </si>
  <si>
    <t>领导力</t>
  </si>
  <si>
    <t>安德鲁.杜布林</t>
  </si>
  <si>
    <t>中国人民大学出版社</t>
  </si>
  <si>
    <t>978-7-300-24020-6</t>
  </si>
  <si>
    <t>行政管理2001行政管理2002</t>
  </si>
  <si>
    <t>3063009446</t>
  </si>
  <si>
    <t>跨文化管理</t>
  </si>
  <si>
    <t>陈晓萍</t>
  </si>
  <si>
    <t>978-7-302-43929-5</t>
  </si>
  <si>
    <t>3063009462</t>
  </si>
  <si>
    <t xml:space="preserve">财务战略 </t>
  </si>
  <si>
    <t>财务战略管理</t>
  </si>
  <si>
    <t>黎精明，兰飞，石友蓉</t>
  </si>
  <si>
    <t>经济管理出版社</t>
  </si>
  <si>
    <t>978-7-509-65219-0</t>
  </si>
  <si>
    <t>江新峰</t>
  </si>
  <si>
    <t>306300007010</t>
  </si>
  <si>
    <t>经济学原理</t>
  </si>
  <si>
    <t>2022张之洞班</t>
  </si>
  <si>
    <t>西方经济学(上册)</t>
  </si>
  <si>
    <t>《西方经济学》编写组</t>
  </si>
  <si>
    <t>978-7-04-052553-3</t>
  </si>
  <si>
    <t>聂飞</t>
  </si>
  <si>
    <t>3063000003</t>
  </si>
  <si>
    <t>微观经济学</t>
  </si>
  <si>
    <t>继续用书，先修课程《经济学原理》马工程教材《西方经济学（上册）》</t>
  </si>
  <si>
    <t>3063009527</t>
  </si>
  <si>
    <t>中级微观经济学</t>
  </si>
  <si>
    <t>继续用书，先修课程《微观经济学》马工程教材《西方经济学（上册）》</t>
  </si>
  <si>
    <t>3063009183</t>
  </si>
  <si>
    <t>中级宏观经济学</t>
  </si>
  <si>
    <t>继续用书，先修课程《宏观经济学》马工程教材《西方经济学（下册）》</t>
  </si>
  <si>
    <t>3063009476</t>
  </si>
  <si>
    <t>食物经济学</t>
  </si>
  <si>
    <t>暂无合适教材，教师根据多种教材，学术期刊文献，研究前沿材料等进行备课</t>
  </si>
  <si>
    <t>3063009470</t>
  </si>
  <si>
    <t>跨国公司财务</t>
  </si>
  <si>
    <t>暂无合适教材，结合最新案例和前沿理论，自编讲义</t>
  </si>
  <si>
    <t>3063009229</t>
  </si>
  <si>
    <t>组织理论与组织设计</t>
  </si>
  <si>
    <t>暂无合适教材，教师融合了多本教材内容和前沿资料进行备课</t>
  </si>
  <si>
    <t>3063009167</t>
  </si>
  <si>
    <t>农业经济学案例分析</t>
  </si>
  <si>
    <t>不需要教材，配套理论课程已选用教材</t>
  </si>
  <si>
    <t>306300007021</t>
  </si>
  <si>
    <t>气候变化与资源环境经济</t>
  </si>
  <si>
    <t>没有教材，授课老师根据相关内容综合准备学习材料</t>
  </si>
  <si>
    <t>306300007063</t>
  </si>
  <si>
    <t>学术技能</t>
  </si>
  <si>
    <t>306300007092</t>
  </si>
  <si>
    <t>管理学研究方法A</t>
  </si>
  <si>
    <t>3063009140</t>
  </si>
  <si>
    <t>外国农业经济</t>
  </si>
  <si>
    <t>无教材,主要参考文献依据每年内容不断变化,主要参考数据库:FAOSTAT, USDA DATABASE, WORLDBANK</t>
  </si>
  <si>
    <t>3063009156</t>
  </si>
  <si>
    <t>农业经济思想史</t>
  </si>
  <si>
    <t>3063009191</t>
  </si>
  <si>
    <t>企业经济活动分析</t>
  </si>
  <si>
    <t>3063009220</t>
  </si>
  <si>
    <t>国际市场营销</t>
  </si>
  <si>
    <t>3063009231</t>
  </si>
  <si>
    <t>创业管理</t>
  </si>
  <si>
    <t>没有教材，创业管理理论在不断摄取组织理论、制度理论、平台理论、生态系统理论等的最新发展，处于频繁变动之中；同时，数字经济背景下的创业实践更是丰富多彩。
因此，不建议学生某买某本固定教材。</t>
  </si>
  <si>
    <t>3063009238</t>
  </si>
  <si>
    <t>网络营销</t>
  </si>
  <si>
    <t>暂无合适教材，以前沿案例和研究论文作为教学内容</t>
  </si>
  <si>
    <t>3063009451</t>
  </si>
  <si>
    <t>新媒体营销</t>
  </si>
  <si>
    <t>3063009436</t>
  </si>
  <si>
    <t>商业伦理与社会责任</t>
  </si>
  <si>
    <t>没有教材，本课程内容更主要的是专题研究逻辑而非篇章结构。经教学改革，本课程每一讲都紧跟热点问题或研究方向，以研究专题或综合性案例专题呈现，因此不需要特别指定教材。</t>
  </si>
  <si>
    <t>3063009474</t>
  </si>
  <si>
    <t>STATA应用</t>
  </si>
  <si>
    <t>20</t>
  </si>
  <si>
    <t>3063009522</t>
  </si>
  <si>
    <t>管理会计信息化</t>
  </si>
  <si>
    <t>306300007093</t>
  </si>
  <si>
    <t>管理研究方法实验A</t>
  </si>
  <si>
    <t>不需要教材，实践环节</t>
  </si>
  <si>
    <t>306300008011</t>
  </si>
  <si>
    <t>科研训练</t>
  </si>
  <si>
    <t>3063009137</t>
  </si>
  <si>
    <t>财务分析实验A</t>
  </si>
  <si>
    <t>15</t>
  </si>
  <si>
    <t>3063009457</t>
  </si>
  <si>
    <t>商业数据挖掘实验</t>
  </si>
  <si>
    <t>3063009475</t>
  </si>
  <si>
    <t>STATA应用实验</t>
  </si>
  <si>
    <t>3063009922</t>
  </si>
  <si>
    <t>管理决策模拟</t>
  </si>
  <si>
    <t>3063009924</t>
  </si>
  <si>
    <t>人力资源管理模拟实验</t>
  </si>
  <si>
    <t>3063009926</t>
  </si>
  <si>
    <t>期货实务实训</t>
  </si>
  <si>
    <t/>
  </si>
  <si>
    <t>3063009927</t>
  </si>
  <si>
    <t>证券投资实训</t>
  </si>
  <si>
    <t>3063009932</t>
  </si>
  <si>
    <t>专业核心技能竞赛（课外）</t>
  </si>
  <si>
    <t>2019张之洞班(文管)</t>
  </si>
  <si>
    <t>3063009946</t>
  </si>
  <si>
    <t>高级财务决策模拟</t>
  </si>
  <si>
    <t>3063009941</t>
  </si>
  <si>
    <t>科研案例分析</t>
  </si>
  <si>
    <t>16</t>
  </si>
  <si>
    <t>没有教材，结合最新案例和前沿理论，自编讲义</t>
  </si>
  <si>
    <t>3063009829R4017C17</t>
  </si>
  <si>
    <t>金融决策</t>
  </si>
  <si>
    <t>50</t>
  </si>
  <si>
    <t>国际营销2001国际营销2002</t>
  </si>
  <si>
    <t>不需要教材，国际合作项目，自编讲义</t>
  </si>
  <si>
    <t>3063009830R4018C17</t>
  </si>
  <si>
    <t>营销传播</t>
  </si>
  <si>
    <t>3063009831R4019C17</t>
  </si>
  <si>
    <t>新产品开发</t>
  </si>
  <si>
    <t>3063009834R4025C17</t>
  </si>
  <si>
    <t>3063009909</t>
  </si>
  <si>
    <t>专业文献阅读(会计专业)</t>
  </si>
  <si>
    <t>160</t>
  </si>
  <si>
    <t>不需要教材，是经典书目和经典论文，经典书目全在学院，循环使用</t>
  </si>
  <si>
    <t>3063009937</t>
  </si>
  <si>
    <t>工商管理专业文献阅读</t>
  </si>
  <si>
    <t>36</t>
  </si>
  <si>
    <t>3063009940</t>
  </si>
  <si>
    <t>人力专业文献阅读</t>
  </si>
  <si>
    <t>3063009942</t>
  </si>
  <si>
    <t>营销经典文献阅读</t>
  </si>
  <si>
    <t>3063009947</t>
  </si>
  <si>
    <t>会计与财务专业文献阅读</t>
  </si>
  <si>
    <t>3063009214</t>
  </si>
  <si>
    <t>推销学</t>
  </si>
  <si>
    <t>24</t>
  </si>
  <si>
    <t>3063009185</t>
  </si>
  <si>
    <t>经济学著作选读</t>
  </si>
  <si>
    <t>3063009226</t>
  </si>
  <si>
    <t>营销策划</t>
  </si>
  <si>
    <t>3063009441</t>
  </si>
  <si>
    <t>创业机会识别与分析</t>
  </si>
  <si>
    <t>3063009460</t>
  </si>
  <si>
    <t>审计实验</t>
  </si>
  <si>
    <t>3063009483</t>
  </si>
  <si>
    <t>实验经济学</t>
  </si>
  <si>
    <t>3063009484</t>
  </si>
  <si>
    <t>实验经济学实验</t>
  </si>
  <si>
    <t>3063009491</t>
  </si>
  <si>
    <t>企业管理理论前沿专题</t>
  </si>
  <si>
    <t>3063009505</t>
  </si>
  <si>
    <t>组织文化管理</t>
  </si>
  <si>
    <t>3063009831R4028C17</t>
  </si>
  <si>
    <t>企业创办和发展（选修）</t>
  </si>
  <si>
    <r>
      <t>备注： 1.</t>
    </r>
    <r>
      <rPr>
        <sz val="11"/>
        <rFont val="Arial"/>
        <family val="2"/>
      </rPr>
      <t xml:space="preserve"> </t>
    </r>
    <r>
      <rPr>
        <sz val="11"/>
        <rFont val="宋体"/>
        <family val="0"/>
      </rPr>
      <t>教材类型请准确填写国家（省）级精品教材、国家（省）级规划教材、原版教材或其它各级推荐获奖教材的称号，填写最高级别即可；</t>
    </r>
  </si>
  <si>
    <r>
      <t xml:space="preserve">              2.</t>
    </r>
    <r>
      <rPr>
        <sz val="11"/>
        <rFont val="宋体"/>
        <family val="0"/>
      </rPr>
      <t>选用教师请填写课程负责人，课程代码相同的课程选用同一种教材，一门课程对应一种教材；</t>
    </r>
  </si>
  <si>
    <r>
      <t xml:space="preserve">              3.</t>
    </r>
    <r>
      <rPr>
        <sz val="11"/>
        <rFont val="宋体"/>
        <family val="0"/>
      </rPr>
      <t>所订教材出现无书、不印等原因需要换教材的情况，须重新填写《教材选用申请表》，审核通过才能换用；</t>
    </r>
  </si>
  <si>
    <r>
      <t xml:space="preserve">              4.</t>
    </r>
    <r>
      <rPr>
        <sz val="11"/>
        <rFont val="宋体"/>
        <family val="0"/>
      </rPr>
      <t>本表由开课单位汇总并认真填写信息，且必须保证审核签名完整，信息填报准确，作为填报数据和评估的依据，本表一式两份，原件交教学运行管理处保存，复印件由开课单位存档。</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</si>
</sst>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yyyy&quot;年&quot;m&quot;月&quot;;@"/>
    <numFmt numFmtId="179" formatCode="0000000000000"/>
    <numFmt numFmtId="180" formatCode="0_ "/>
  </numFmts>
  <fonts count="51">
    <font>
      <sz val="10"/>
      <name val="Arial"/>
      <family val="2"/>
    </font>
    <font>
      <sz val="11"/>
      <name val="宋体"/>
      <family val="0"/>
    </font>
    <font>
      <sz val="9"/>
      <name val="宋体"/>
      <family val="0"/>
    </font>
    <font>
      <sz val="11"/>
      <color indexed="10"/>
      <name val="宋体"/>
      <family val="0"/>
    </font>
    <font>
      <b/>
      <sz val="16"/>
      <name val="宋体"/>
      <family val="0"/>
    </font>
    <font>
      <b/>
      <sz val="12"/>
      <name val="宋体"/>
      <family val="0"/>
    </font>
    <font>
      <b/>
      <sz val="11"/>
      <name val="宋体"/>
      <family val="0"/>
    </font>
    <font>
      <sz val="9"/>
      <color indexed="10"/>
      <name val="宋体"/>
      <family val="0"/>
    </font>
    <font>
      <sz val="10"/>
      <color indexed="10"/>
      <name val="宋体"/>
      <family val="0"/>
    </font>
    <font>
      <b/>
      <sz val="10"/>
      <name val="宋体"/>
      <family val="0"/>
    </font>
    <font>
      <sz val="8"/>
      <color indexed="10"/>
      <name val="宋体"/>
      <family val="0"/>
    </font>
    <font>
      <sz val="10"/>
      <name val="宋体"/>
      <family val="0"/>
    </font>
    <font>
      <sz val="11"/>
      <color indexed="50"/>
      <name val="宋体"/>
      <family val="0"/>
    </font>
    <font>
      <sz val="10"/>
      <color indexed="50"/>
      <name val="宋体"/>
      <family val="0"/>
    </font>
    <font>
      <sz val="11"/>
      <name val="Arial"/>
      <family val="2"/>
    </font>
    <font>
      <sz val="11"/>
      <color indexed="9"/>
      <name val="等线"/>
      <family val="0"/>
    </font>
    <font>
      <sz val="11"/>
      <color indexed="8"/>
      <name val="等线"/>
      <family val="0"/>
    </font>
    <font>
      <sz val="11"/>
      <color indexed="62"/>
      <name val="等线"/>
      <family val="0"/>
    </font>
    <font>
      <sz val="11"/>
      <color indexed="20"/>
      <name val="等线"/>
      <family val="0"/>
    </font>
    <font>
      <u val="single"/>
      <sz val="11"/>
      <color indexed="12"/>
      <name val="宋体"/>
      <family val="0"/>
    </font>
    <font>
      <u val="single"/>
      <sz val="11"/>
      <color indexed="20"/>
      <name val="宋体"/>
      <family val="0"/>
    </font>
    <font>
      <sz val="11"/>
      <color indexed="9"/>
      <name val="宋体"/>
      <family val="0"/>
    </font>
    <font>
      <b/>
      <sz val="11"/>
      <color indexed="57"/>
      <name val="等线"/>
      <family val="0"/>
    </font>
    <font>
      <sz val="11"/>
      <color indexed="10"/>
      <name val="等线"/>
      <family val="0"/>
    </font>
    <font>
      <sz val="18"/>
      <color indexed="57"/>
      <name val="等线 Light"/>
      <family val="0"/>
    </font>
    <font>
      <i/>
      <sz val="11"/>
      <color indexed="23"/>
      <name val="等线"/>
      <family val="0"/>
    </font>
    <font>
      <b/>
      <sz val="15"/>
      <color indexed="57"/>
      <name val="等线"/>
      <family val="0"/>
    </font>
    <font>
      <b/>
      <sz val="13"/>
      <color indexed="57"/>
      <name val="等线"/>
      <family val="0"/>
    </font>
    <font>
      <b/>
      <sz val="11"/>
      <color indexed="63"/>
      <name val="等线"/>
      <family val="0"/>
    </font>
    <font>
      <b/>
      <sz val="11"/>
      <color indexed="10"/>
      <name val="等线"/>
      <family val="0"/>
    </font>
    <font>
      <b/>
      <sz val="11"/>
      <color indexed="9"/>
      <name val="等线"/>
      <family val="0"/>
    </font>
    <font>
      <b/>
      <sz val="11"/>
      <color indexed="8"/>
      <name val="等线"/>
      <family val="0"/>
    </font>
    <font>
      <sz val="11"/>
      <color indexed="17"/>
      <name val="等线"/>
      <family val="0"/>
    </font>
    <font>
      <sz val="11"/>
      <color indexed="19"/>
      <name val="等线"/>
      <family val="0"/>
    </font>
    <font>
      <sz val="11"/>
      <color indexed="8"/>
      <name val="宋体"/>
      <family val="0"/>
    </font>
    <font>
      <b/>
      <sz val="9"/>
      <name val="宋体"/>
      <family val="0"/>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sz val="11"/>
      <color rgb="FFFF0000"/>
      <name val="Calibri"/>
      <family val="0"/>
    </font>
    <font>
      <sz val="11"/>
      <name val="Calibri"/>
      <family val="0"/>
    </font>
    <font>
      <sz val="9"/>
      <color rgb="FFFF0000"/>
      <name val="Calibri"/>
      <family val="0"/>
    </font>
    <font>
      <sz val="10"/>
      <color rgb="FFFF0000"/>
      <name val="Calibri"/>
      <family val="0"/>
    </font>
    <font>
      <sz val="8"/>
      <color rgb="FFFF0000"/>
      <name val="Calibri"/>
      <family val="0"/>
    </font>
    <font>
      <sz val="10"/>
      <color rgb="FFFF0000"/>
      <name val="宋体"/>
      <family val="0"/>
    </font>
    <font>
      <sz val="10"/>
      <name val="Calibri"/>
      <family val="0"/>
    </font>
    <font>
      <sz val="11"/>
      <color theme="9" tint="-0.24997000396251678"/>
      <name val="Calibri"/>
      <family val="0"/>
    </font>
    <font>
      <sz val="9"/>
      <name val="Calibri"/>
      <family val="0"/>
    </font>
    <font>
      <sz val="10"/>
      <color theme="9" tint="-0.24997000396251678"/>
      <name val="Calibri"/>
      <family val="0"/>
    </font>
    <font>
      <b/>
      <sz val="8"/>
      <name val="Arial"/>
      <family val="2"/>
    </font>
  </fonts>
  <fills count="22">
    <fill>
      <patternFill/>
    </fill>
    <fill>
      <patternFill patternType="gray125"/>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4"/>
        <bgColor indexed="64"/>
      </patternFill>
    </fill>
    <fill>
      <patternFill patternType="solid">
        <fgColor indexed="56"/>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10"/>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indexed="13"/>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5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1" applyNumberFormat="0" applyAlignment="0" applyProtection="0"/>
    <xf numFmtId="177" fontId="0" fillId="0" borderId="0" applyFill="0" applyBorder="0" applyAlignment="0" applyProtection="0"/>
    <xf numFmtId="41" fontId="0" fillId="0" borderId="0" applyFill="0" applyBorder="0" applyAlignment="0" applyProtection="0"/>
    <xf numFmtId="0" fontId="16" fillId="3" borderId="0" applyNumberFormat="0" applyBorder="0" applyAlignment="0" applyProtection="0"/>
    <xf numFmtId="0" fontId="18" fillId="5" borderId="0" applyNumberFormat="0" applyBorder="0" applyAlignment="0" applyProtection="0"/>
    <xf numFmtId="43" fontId="0" fillId="0" borderId="0" applyFill="0" applyBorder="0" applyAlignment="0" applyProtection="0"/>
    <xf numFmtId="0" fontId="15" fillId="3" borderId="0" applyNumberFormat="0" applyBorder="0" applyAlignment="0" applyProtection="0"/>
    <xf numFmtId="0" fontId="36" fillId="0" borderId="0" applyNumberFormat="0" applyFill="0" applyBorder="0" applyAlignment="0" applyProtection="0"/>
    <xf numFmtId="9" fontId="0" fillId="0" borderId="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38"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6" fillId="8" borderId="0" applyNumberFormat="0" applyBorder="0" applyAlignment="0" applyProtection="0"/>
    <xf numFmtId="0" fontId="15" fillId="9" borderId="0" applyNumberFormat="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15" fillId="8" borderId="0" applyNumberFormat="0" applyBorder="0" applyAlignment="0" applyProtection="0"/>
    <xf numFmtId="0" fontId="22" fillId="0" borderId="5" applyNumberFormat="0" applyFill="0" applyAlignment="0" applyProtection="0"/>
    <xf numFmtId="0" fontId="15" fillId="4" borderId="0" applyNumberFormat="0" applyBorder="0" applyAlignment="0" applyProtection="0"/>
    <xf numFmtId="0" fontId="28" fillId="10" borderId="6" applyNumberFormat="0" applyAlignment="0" applyProtection="0"/>
    <xf numFmtId="0" fontId="16" fillId="4" borderId="0" applyNumberFormat="0" applyBorder="0" applyAlignment="0" applyProtection="0"/>
    <xf numFmtId="0" fontId="29" fillId="10" borderId="1" applyNumberFormat="0" applyAlignment="0" applyProtection="0"/>
    <xf numFmtId="0" fontId="30" fillId="11" borderId="7" applyNumberFormat="0" applyAlignment="0" applyProtection="0"/>
    <xf numFmtId="0" fontId="16" fillId="12" borderId="0" applyNumberFormat="0" applyBorder="0" applyAlignment="0" applyProtection="0"/>
    <xf numFmtId="0" fontId="15" fillId="13" borderId="0" applyNumberFormat="0" applyBorder="0" applyAlignment="0" applyProtection="0"/>
    <xf numFmtId="0" fontId="23" fillId="0" borderId="8" applyNumberFormat="0" applyFill="0" applyAlignment="0" applyProtection="0"/>
    <xf numFmtId="0" fontId="31" fillId="0" borderId="9" applyNumberFormat="0" applyFill="0" applyAlignment="0" applyProtection="0"/>
    <xf numFmtId="0" fontId="16" fillId="8" borderId="0" applyNumberFormat="0" applyBorder="0" applyAlignment="0" applyProtection="0"/>
    <xf numFmtId="0" fontId="32" fillId="12" borderId="0" applyNumberFormat="0" applyBorder="0" applyAlignment="0" applyProtection="0"/>
    <xf numFmtId="0" fontId="15" fillId="14" borderId="0" applyNumberFormat="0" applyBorder="0" applyAlignment="0" applyProtection="0"/>
    <xf numFmtId="0" fontId="33" fillId="4" borderId="0" applyNumberFormat="0" applyBorder="0" applyAlignment="0" applyProtection="0"/>
    <xf numFmtId="0" fontId="39" fillId="15" borderId="0" applyNumberFormat="0" applyBorder="0" applyAlignment="0" applyProtection="0"/>
    <xf numFmtId="0" fontId="38" fillId="16"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2"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6" fillId="3" borderId="0" applyNumberFormat="0" applyBorder="0" applyAlignment="0" applyProtection="0"/>
    <xf numFmtId="0" fontId="39"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15" fillId="8" borderId="0" applyNumberFormat="0" applyBorder="0" applyAlignment="0" applyProtection="0"/>
    <xf numFmtId="0" fontId="15" fillId="21" borderId="0" applyNumberFormat="0" applyBorder="0" applyAlignment="0" applyProtection="0"/>
    <xf numFmtId="0" fontId="16" fillId="12" borderId="0" applyNumberFormat="0" applyBorder="0" applyAlignment="0" applyProtection="0"/>
    <xf numFmtId="0" fontId="15" fillId="21" borderId="0" applyNumberFormat="0" applyBorder="0" applyAlignment="0" applyProtection="0"/>
  </cellStyleXfs>
  <cellXfs count="101">
    <xf numFmtId="0" fontId="0" fillId="0" borderId="0" xfId="0" applyAlignment="1">
      <alignment/>
    </xf>
    <xf numFmtId="0" fontId="2" fillId="0" borderId="0" xfId="0" applyNumberFormat="1" applyFont="1" applyFill="1" applyAlignment="1">
      <alignment horizontal="left" vertical="center"/>
    </xf>
    <xf numFmtId="0" fontId="0" fillId="0" borderId="0" xfId="0" applyFont="1" applyFill="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0" fillId="0" borderId="0" xfId="0" applyAlignment="1">
      <alignment horizontal="center"/>
    </xf>
    <xf numFmtId="0" fontId="0" fillId="0" borderId="0" xfId="0" applyFont="1" applyAlignment="1">
      <alignment horizontal="center"/>
    </xf>
    <xf numFmtId="0" fontId="0" fillId="0" borderId="0" xfId="0" applyAlignment="1">
      <alignment wrapText="1"/>
    </xf>
    <xf numFmtId="0" fontId="0" fillId="0" borderId="0" xfId="0" applyAlignment="1">
      <alignment shrinkToFit="1"/>
    </xf>
    <xf numFmtId="178" fontId="0" fillId="0" borderId="0" xfId="0" applyNumberFormat="1" applyAlignment="1">
      <alignment/>
    </xf>
    <xf numFmtId="0" fontId="0" fillId="0" borderId="0" xfId="0" applyAlignment="1">
      <alignment wrapText="1"/>
    </xf>
    <xf numFmtId="0" fontId="0" fillId="0" borderId="0" xfId="0"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5" fillId="0" borderId="0" xfId="0" applyFont="1" applyFill="1" applyBorder="1" applyAlignment="1">
      <alignment vertic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alignment wrapText="1"/>
    </xf>
    <xf numFmtId="0" fontId="0" fillId="0" borderId="0" xfId="0" applyBorder="1" applyAlignment="1">
      <alignment/>
    </xf>
    <xf numFmtId="0"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lignment vertical="center"/>
    </xf>
    <xf numFmtId="0" fontId="42" fillId="0" borderId="10" xfId="0" applyFont="1" applyFill="1" applyBorder="1" applyAlignment="1">
      <alignment vertical="center" wrapText="1"/>
    </xf>
    <xf numFmtId="0" fontId="43" fillId="0" borderId="10" xfId="0" applyFont="1" applyFill="1" applyBorder="1" applyAlignment="1">
      <alignment vertical="center" wrapText="1"/>
    </xf>
    <xf numFmtId="0" fontId="41" fillId="0" borderId="10" xfId="0" applyFont="1" applyFill="1" applyBorder="1" applyAlignment="1">
      <alignment vertical="center" wrapText="1"/>
    </xf>
    <xf numFmtId="0" fontId="41" fillId="0" borderId="10" xfId="0" applyFont="1" applyFill="1" applyBorder="1" applyAlignment="1">
      <alignment vertical="center"/>
    </xf>
    <xf numFmtId="0" fontId="4" fillId="0" borderId="0" xfId="0"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wrapText="1"/>
    </xf>
    <xf numFmtId="0" fontId="2" fillId="0" borderId="0" xfId="0" applyNumberFormat="1" applyFont="1" applyFill="1" applyAlignment="1">
      <alignment horizontal="left" vertical="center" wrapText="1"/>
    </xf>
    <xf numFmtId="0" fontId="5" fillId="0" borderId="0" xfId="0" applyFont="1" applyFill="1" applyBorder="1" applyAlignment="1">
      <alignment horizontal="left" vertical="center" shrinkToFit="1"/>
    </xf>
    <xf numFmtId="178" fontId="5" fillId="0" borderId="0" xfId="0" applyNumberFormat="1" applyFont="1" applyFill="1" applyBorder="1" applyAlignment="1">
      <alignment horizontal="left" vertical="center"/>
    </xf>
    <xf numFmtId="0" fontId="0" fillId="0" borderId="0" xfId="0" applyBorder="1" applyAlignment="1">
      <alignment shrinkToFit="1"/>
    </xf>
    <xf numFmtId="178" fontId="0" fillId="0" borderId="0" xfId="0" applyNumberFormat="1" applyBorder="1" applyAlignment="1">
      <alignment/>
    </xf>
    <xf numFmtId="0" fontId="6" fillId="0" borderId="10" xfId="0" applyNumberFormat="1" applyFont="1" applyFill="1" applyBorder="1" applyAlignment="1">
      <alignment horizontal="center" vertical="center" shrinkToFit="1"/>
    </xf>
    <xf numFmtId="178" fontId="6" fillId="0" borderId="10" xfId="0" applyNumberFormat="1" applyFont="1" applyFill="1" applyBorder="1" applyAlignment="1">
      <alignment horizontal="center" vertical="center" wrapText="1"/>
    </xf>
    <xf numFmtId="0" fontId="40" fillId="0" borderId="10" xfId="0" applyFont="1" applyFill="1" applyBorder="1" applyAlignment="1">
      <alignment vertical="center" shrinkToFit="1"/>
    </xf>
    <xf numFmtId="178" fontId="40" fillId="0" borderId="10" xfId="0" applyNumberFormat="1" applyFont="1" applyFill="1" applyBorder="1" applyAlignment="1">
      <alignment vertical="center"/>
    </xf>
    <xf numFmtId="178" fontId="40" fillId="0" borderId="10" xfId="0" applyNumberFormat="1" applyFont="1" applyFill="1" applyBorder="1" applyAlignment="1">
      <alignment vertical="center" wrapText="1"/>
    </xf>
    <xf numFmtId="178" fontId="40" fillId="0" borderId="10" xfId="0" applyNumberFormat="1" applyFont="1" applyFill="1" applyBorder="1" applyAlignment="1">
      <alignment horizontal="right" vertical="center"/>
    </xf>
    <xf numFmtId="0" fontId="40" fillId="0" borderId="10" xfId="0" applyFont="1" applyFill="1" applyBorder="1" applyAlignment="1">
      <alignment vertical="center" wrapText="1"/>
    </xf>
    <xf numFmtId="0" fontId="41" fillId="0" borderId="10" xfId="0" applyFont="1" applyFill="1" applyBorder="1" applyAlignment="1">
      <alignment vertical="center" shrinkToFit="1"/>
    </xf>
    <xf numFmtId="178" fontId="41" fillId="0" borderId="10" xfId="0" applyNumberFormat="1" applyFont="1" applyFill="1" applyBorder="1" applyAlignment="1">
      <alignment vertical="center"/>
    </xf>
    <xf numFmtId="0" fontId="5" fillId="0" borderId="0" xfId="0" applyFont="1" applyFill="1" applyBorder="1" applyAlignment="1">
      <alignment horizontal="center" vertical="center"/>
    </xf>
    <xf numFmtId="0" fontId="0" fillId="0" borderId="0" xfId="0" applyBorder="1" applyAlignment="1">
      <alignment wrapText="1"/>
    </xf>
    <xf numFmtId="0" fontId="0" fillId="0" borderId="0" xfId="0" applyBorder="1" applyAlignment="1">
      <alignment horizontal="center"/>
    </xf>
    <xf numFmtId="0" fontId="9" fillId="0" borderId="10" xfId="0" applyFont="1" applyFill="1" applyBorder="1" applyAlignment="1">
      <alignment vertical="center"/>
    </xf>
    <xf numFmtId="0" fontId="9" fillId="0" borderId="10" xfId="0" applyFont="1" applyFill="1" applyBorder="1" applyAlignment="1">
      <alignment horizontal="center" vertical="center" wrapText="1"/>
    </xf>
    <xf numFmtId="0" fontId="44" fillId="0" borderId="11" xfId="0" applyFont="1" applyFill="1" applyBorder="1" applyAlignment="1">
      <alignment vertical="center" wrapText="1"/>
    </xf>
    <xf numFmtId="0" fontId="40" fillId="0" borderId="11" xfId="0" applyFont="1" applyFill="1" applyBorder="1" applyAlignment="1">
      <alignment vertical="center" wrapText="1"/>
    </xf>
    <xf numFmtId="0" fontId="40" fillId="0" borderId="10" xfId="0" applyFont="1" applyFill="1" applyBorder="1" applyAlignment="1">
      <alignment horizontal="center" vertical="center" wrapText="1"/>
    </xf>
    <xf numFmtId="0" fontId="45" fillId="0" borderId="0" xfId="0" applyFont="1" applyFill="1" applyBorder="1" applyAlignment="1">
      <alignment vertical="center"/>
    </xf>
    <xf numFmtId="0" fontId="46" fillId="0" borderId="10" xfId="0" applyFont="1" applyFill="1" applyBorder="1" applyAlignment="1">
      <alignment vertical="center" wrapText="1"/>
    </xf>
    <xf numFmtId="0" fontId="46" fillId="0" borderId="11" xfId="0" applyFont="1" applyFill="1" applyBorder="1" applyAlignment="1">
      <alignment vertical="center" wrapText="1"/>
    </xf>
    <xf numFmtId="0" fontId="4" fillId="0" borderId="12"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4" fillId="0" borderId="14"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11" fillId="0" borderId="0" xfId="0" applyFont="1" applyFill="1" applyAlignment="1">
      <alignment vertical="center"/>
    </xf>
    <xf numFmtId="0" fontId="40" fillId="0" borderId="0" xfId="0" applyFont="1" applyFill="1" applyAlignment="1">
      <alignment vertical="center" wrapText="1"/>
    </xf>
    <xf numFmtId="0" fontId="41" fillId="0" borderId="0" xfId="0" applyFont="1" applyAlignment="1">
      <alignment/>
    </xf>
    <xf numFmtId="0" fontId="40" fillId="0" borderId="0" xfId="0" applyFont="1" applyAlignment="1">
      <alignment/>
    </xf>
    <xf numFmtId="0" fontId="41" fillId="0" borderId="0" xfId="0" applyFont="1" applyFill="1" applyAlignment="1">
      <alignment vertical="center" wrapText="1"/>
    </xf>
    <xf numFmtId="0" fontId="47" fillId="0" borderId="10" xfId="0" applyFont="1" applyFill="1" applyBorder="1" applyAlignment="1">
      <alignment vertical="center" wrapText="1"/>
    </xf>
    <xf numFmtId="0" fontId="48" fillId="0" borderId="11" xfId="0" applyFont="1" applyFill="1" applyBorder="1" applyAlignment="1">
      <alignment vertical="center" wrapText="1"/>
    </xf>
    <xf numFmtId="0" fontId="41" fillId="0" borderId="10" xfId="0" applyFont="1" applyFill="1" applyBorder="1" applyAlignment="1">
      <alignment horizontal="left" vertical="center"/>
    </xf>
    <xf numFmtId="178" fontId="41" fillId="0" borderId="10" xfId="0" applyNumberFormat="1" applyFont="1" applyFill="1" applyBorder="1" applyAlignment="1">
      <alignment horizontal="right" vertical="center"/>
    </xf>
    <xf numFmtId="179" fontId="41" fillId="0" borderId="10" xfId="0" applyNumberFormat="1" applyFont="1" applyFill="1" applyBorder="1" applyAlignment="1">
      <alignment horizontal="center" vertical="center" shrinkToFit="1"/>
    </xf>
    <xf numFmtId="180" fontId="41" fillId="0" borderId="10" xfId="0" applyNumberFormat="1" applyFont="1" applyFill="1" applyBorder="1" applyAlignment="1">
      <alignment vertical="center" shrinkToFit="1"/>
    </xf>
    <xf numFmtId="57" fontId="41" fillId="0" borderId="10" xfId="0" applyNumberFormat="1" applyFont="1" applyFill="1" applyBorder="1" applyAlignment="1">
      <alignment vertical="center"/>
    </xf>
    <xf numFmtId="0" fontId="41" fillId="0" borderId="0" xfId="0" applyFont="1" applyAlignment="1">
      <alignment/>
    </xf>
    <xf numFmtId="0" fontId="47" fillId="0" borderId="10" xfId="0" applyFont="1" applyFill="1" applyBorder="1" applyAlignment="1">
      <alignment vertical="center"/>
    </xf>
    <xf numFmtId="0" fontId="41" fillId="0" borderId="15" xfId="0" applyFont="1" applyFill="1" applyBorder="1" applyAlignment="1">
      <alignment horizontal="left" vertical="center" wrapText="1"/>
    </xf>
    <xf numFmtId="0" fontId="41" fillId="0" borderId="16"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9" fillId="0" borderId="10" xfId="0" applyFont="1" applyFill="1" applyBorder="1" applyAlignment="1">
      <alignment vertical="center" wrapText="1"/>
    </xf>
    <xf numFmtId="0" fontId="0" fillId="0" borderId="0" xfId="0" applyFont="1" applyAlignment="1">
      <alignment wrapText="1"/>
    </xf>
    <xf numFmtId="0" fontId="1" fillId="0" borderId="0" xfId="0" applyFont="1" applyAlignment="1">
      <alignment horizontal="left"/>
    </xf>
    <xf numFmtId="0" fontId="1" fillId="0" borderId="0" xfId="0" applyFont="1" applyAlignment="1">
      <alignment horizontal="left" wrapText="1"/>
    </xf>
    <xf numFmtId="0" fontId="14" fillId="0" borderId="0" xfId="0" applyFont="1" applyAlignment="1">
      <alignment/>
    </xf>
    <xf numFmtId="0" fontId="14" fillId="0" borderId="0" xfId="0" applyFont="1" applyAlignment="1">
      <alignment wrapText="1"/>
    </xf>
    <xf numFmtId="0" fontId="11" fillId="0" borderId="0" xfId="0" applyFont="1" applyAlignment="1">
      <alignment horizontal="left" wrapText="1"/>
    </xf>
    <xf numFmtId="0" fontId="11" fillId="0" borderId="0" xfId="0" applyFont="1" applyAlignment="1">
      <alignment horizontal="left" shrinkToFit="1"/>
    </xf>
    <xf numFmtId="178" fontId="11" fillId="0" borderId="0" xfId="0" applyNumberFormat="1"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shrinkToFit="1"/>
    </xf>
    <xf numFmtId="178" fontId="0" fillId="0" borderId="0" xfId="0" applyNumberFormat="1" applyAlignment="1">
      <alignment horizontal="left"/>
    </xf>
    <xf numFmtId="0" fontId="11" fillId="0" borderId="0" xfId="0" applyFont="1" applyAlignment="1">
      <alignment horizontal="left"/>
    </xf>
    <xf numFmtId="0" fontId="11" fillId="0" borderId="0" xfId="0" applyFont="1" applyAlignment="1">
      <alignment horizontal="center"/>
    </xf>
    <xf numFmtId="0" fontId="0" fillId="0" borderId="0" xfId="0" applyAlignment="1">
      <alignment horizontal="left"/>
    </xf>
    <xf numFmtId="0" fontId="0" fillId="0" borderId="0" xfId="0" applyAlignment="1">
      <alignment horizontal="left" wrapText="1"/>
    </xf>
    <xf numFmtId="0" fontId="40" fillId="0" borderId="10" xfId="0" applyFont="1" applyFill="1" applyBorder="1" applyAlignment="1" quotePrefix="1">
      <alignment vertical="center" wrapText="1"/>
    </xf>
    <xf numFmtId="0" fontId="41" fillId="0" borderId="10" xfId="0" applyFont="1" applyFill="1" applyBorder="1" applyAlignment="1" quotePrefix="1">
      <alignment vertical="center" wrapText="1"/>
    </xf>
  </cellXfs>
  <cellStyles count="55">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20% - 着色 5" xfId="33"/>
    <cellStyle name="着色 1" xfId="34"/>
    <cellStyle name="解释性文本" xfId="35"/>
    <cellStyle name="标题 1" xfId="36"/>
    <cellStyle name="标题 2" xfId="37"/>
    <cellStyle name="60% - 强调文字颜色 1" xfId="38"/>
    <cellStyle name="标题 3" xfId="39"/>
    <cellStyle name="60% - 强调文字颜色 4" xfId="40"/>
    <cellStyle name="输出" xfId="41"/>
    <cellStyle name="40% - 着色 4"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着色 5"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5.&#25945;&#26448;\2022-2023-1&#23398;&#26399;&#25945;&#23398;&#20219;&#21153;&#21644;&#25945;&#26448;&#20219;&#21153;&#30456;&#20851;&#26448;&#26009;\2022-2023-1&#23398;&#26399;&#25945;&#26448;&#20219;&#21153;&#33853;&#23454;&#24773;&#20917;\2022-2023-1&#23398;&#26399;&#21326;&#20013;&#20892;&#19994;&#22823;&#23398;&#25945;&#26448;&#36873;&#29992;&#35745;&#21010;&#27719;&#24635;&#34920;-&#32463;&#31649;&#23398;&#38498;&#26680;&#23545;2022.5.25(&#25171;&#21360;&#35843;&#26684;&#24335;)%20-%206.7&#20462;&#35746;ISB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5.&#25945;&#26448;\&#25945;&#26448;&#36873;&#29992;&#35745;&#21010;&#27719;&#24635;&#34920;-2022&#31179;&#233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计划书"/>
    </sheetNames>
    <sheetDataSet>
      <sheetData sheetId="0">
        <row r="2">
          <cell r="E2" t="str">
            <v>  经办人（签名）：</v>
          </cell>
          <cell r="J2" t="str">
            <v>  学院（部）主管领导（签名）：</v>
          </cell>
          <cell r="O2" t="str">
            <v>学院党委负责人（签名）</v>
          </cell>
          <cell r="T2" t="str">
            <v>日期：2022年5月25日</v>
          </cell>
        </row>
        <row r="4">
          <cell r="C4" t="str">
            <v>课程名称</v>
          </cell>
          <cell r="D4" t="str">
            <v>总学时</v>
          </cell>
          <cell r="E4" t="str">
            <v>年级专业人数</v>
          </cell>
          <cell r="F4" t="str">
            <v>专业班级名称</v>
          </cell>
          <cell r="G4" t="str">
            <v>课程性质</v>
          </cell>
          <cell r="H4" t="str">
            <v>是否停开课</v>
          </cell>
          <cell r="I4" t="str">
            <v>是否征订教材</v>
          </cell>
          <cell r="J4" t="str">
            <v>不征订教材的请简述理由</v>
          </cell>
          <cell r="K4" t="str">
            <v>教材名称</v>
          </cell>
          <cell r="L4" t="str">
            <v>主编</v>
          </cell>
          <cell r="M4" t="str">
            <v>出版社</v>
          </cell>
          <cell r="N4" t="str">
            <v>ISBN 填写示例，978-7-01-022827-3</v>
          </cell>
          <cell r="O4" t="str">
            <v>出版日期 填写示例，2021年8月</v>
          </cell>
          <cell r="P4" t="str">
            <v>版本号</v>
          </cell>
          <cell r="Q4" t="str">
            <v>是（否）选用对应的马工程教材</v>
          </cell>
          <cell r="R4" t="str">
            <v>是（否）本校教师主编的教材</v>
          </cell>
          <cell r="S4" t="str">
            <v>教材类型</v>
          </cell>
          <cell r="T4" t="str">
            <v>是（否）首次选用</v>
          </cell>
          <cell r="U4" t="str">
            <v>选用教师</v>
          </cell>
          <cell r="V4" t="str">
            <v>教师用书数量</v>
          </cell>
          <cell r="W4" t="str">
            <v>开课部门</v>
          </cell>
        </row>
        <row r="5">
          <cell r="C5" t="str">
            <v>农业技术经济学</v>
          </cell>
          <cell r="D5" t="str">
            <v>32</v>
          </cell>
          <cell r="E5">
            <v>68</v>
          </cell>
          <cell r="F5" t="str">
            <v>农经2001农经2002</v>
          </cell>
          <cell r="G5" t="str">
            <v>专业选修</v>
          </cell>
          <cell r="I5" t="str">
            <v>是</v>
          </cell>
          <cell r="K5" t="str">
            <v>农业技术经济学</v>
          </cell>
          <cell r="L5" t="str">
            <v>王雅鹏</v>
          </cell>
          <cell r="M5" t="str">
            <v>高教</v>
          </cell>
          <cell r="N5" t="str">
            <v>978-7-04-039762-8</v>
          </cell>
          <cell r="O5">
            <v>41760</v>
          </cell>
          <cell r="P5" t="str">
            <v>2</v>
          </cell>
          <cell r="Q5" t="str">
            <v>无</v>
          </cell>
          <cell r="R5" t="str">
            <v>是</v>
          </cell>
          <cell r="S5">
            <v>0</v>
          </cell>
          <cell r="T5" t="str">
            <v>否</v>
          </cell>
          <cell r="U5" t="str">
            <v>李谷成</v>
          </cell>
          <cell r="W5" t="str">
            <v>经管</v>
          </cell>
        </row>
        <row r="6">
          <cell r="C6" t="str">
            <v>农业技术经济学</v>
          </cell>
          <cell r="D6" t="str">
            <v>32</v>
          </cell>
          <cell r="E6">
            <v>23</v>
          </cell>
          <cell r="F6" t="str">
            <v>2020张之洞班（文管）</v>
          </cell>
          <cell r="G6" t="str">
            <v>专业选修</v>
          </cell>
          <cell r="I6" t="str">
            <v>是</v>
          </cell>
          <cell r="K6" t="str">
            <v>农业技术经济学</v>
          </cell>
          <cell r="L6" t="str">
            <v>王雅鹏</v>
          </cell>
          <cell r="M6" t="str">
            <v>高教</v>
          </cell>
          <cell r="N6" t="str">
            <v>978-7-04-039762-8</v>
          </cell>
          <cell r="O6">
            <v>41760</v>
          </cell>
          <cell r="P6" t="str">
            <v>2</v>
          </cell>
          <cell r="Q6" t="str">
            <v>无</v>
          </cell>
          <cell r="R6" t="str">
            <v>是</v>
          </cell>
          <cell r="S6">
            <v>0</v>
          </cell>
          <cell r="T6" t="str">
            <v>否</v>
          </cell>
          <cell r="U6" t="str">
            <v>李谷成</v>
          </cell>
          <cell r="W6" t="str">
            <v>经管</v>
          </cell>
        </row>
        <row r="7">
          <cell r="C7" t="str">
            <v>微观经济学</v>
          </cell>
          <cell r="D7" t="str">
            <v>64</v>
          </cell>
          <cell r="E7">
            <v>240</v>
          </cell>
          <cell r="F7" t="str">
            <v>工商管理类2201、2、3、4、5、6、7、8</v>
          </cell>
          <cell r="G7" t="str">
            <v>必修</v>
          </cell>
          <cell r="I7" t="str">
            <v>是</v>
          </cell>
          <cell r="K7" t="str">
            <v>西方经济学(上册)</v>
          </cell>
          <cell r="L7" t="str">
            <v>《西方经济学》编写组</v>
          </cell>
          <cell r="M7" t="str">
            <v>高等教育出版社</v>
          </cell>
          <cell r="N7" t="str">
            <v>978-7-04-052553-3</v>
          </cell>
          <cell r="O7">
            <v>43709</v>
          </cell>
          <cell r="P7" t="str">
            <v>2</v>
          </cell>
          <cell r="Q7" t="str">
            <v>是</v>
          </cell>
          <cell r="R7" t="str">
            <v>否</v>
          </cell>
          <cell r="S7" t="str">
            <v>马工程教材</v>
          </cell>
          <cell r="T7" t="str">
            <v>否</v>
          </cell>
          <cell r="U7" t="str">
            <v>杨志海</v>
          </cell>
          <cell r="W7" t="str">
            <v>经管</v>
          </cell>
        </row>
        <row r="8">
          <cell r="C8" t="str">
            <v>管理学</v>
          </cell>
          <cell r="D8" t="str">
            <v>48</v>
          </cell>
          <cell r="E8">
            <v>275</v>
          </cell>
          <cell r="F8" t="str">
            <v>经济学类2101、2、3、4、5、6、7、8、9</v>
          </cell>
          <cell r="G8" t="str">
            <v>必修</v>
          </cell>
          <cell r="I8" t="str">
            <v>是</v>
          </cell>
          <cell r="K8" t="str">
            <v>管理学</v>
          </cell>
          <cell r="L8" t="str">
            <v>陈传明、徐向艺、赵丽芬</v>
          </cell>
          <cell r="M8" t="str">
            <v>高等教育出版社</v>
          </cell>
          <cell r="N8" t="str">
            <v>978-7-04-045832-9</v>
          </cell>
          <cell r="O8">
            <v>43466</v>
          </cell>
          <cell r="P8">
            <v>0</v>
          </cell>
          <cell r="Q8" t="str">
            <v>是</v>
          </cell>
          <cell r="R8" t="str">
            <v>否</v>
          </cell>
          <cell r="S8" t="str">
            <v>马工程教材</v>
          </cell>
          <cell r="T8" t="str">
            <v>否</v>
          </cell>
          <cell r="U8" t="str">
            <v>包玉泽</v>
          </cell>
          <cell r="V8">
            <v>1</v>
          </cell>
          <cell r="W8" t="str">
            <v>经管</v>
          </cell>
        </row>
        <row r="9">
          <cell r="C9" t="str">
            <v>会计学（Ι）</v>
          </cell>
          <cell r="D9" t="str">
            <v>48</v>
          </cell>
          <cell r="E9">
            <v>257</v>
          </cell>
          <cell r="F9" t="str">
            <v>工商管理类2101、2、3、4、5、6、7、8、9</v>
          </cell>
          <cell r="G9" t="str">
            <v>必修</v>
          </cell>
          <cell r="I9" t="str">
            <v>是</v>
          </cell>
          <cell r="K9" t="str">
            <v>会计学</v>
          </cell>
          <cell r="L9" t="str">
            <v>胡玉明</v>
          </cell>
          <cell r="M9" t="str">
            <v>中国人民大学出版社</v>
          </cell>
          <cell r="N9" t="str">
            <v>978-7-300-28042-4</v>
          </cell>
          <cell r="O9">
            <v>43952</v>
          </cell>
          <cell r="P9">
            <v>3</v>
          </cell>
          <cell r="Q9" t="str">
            <v>无</v>
          </cell>
          <cell r="R9" t="str">
            <v>否</v>
          </cell>
          <cell r="S9" t="str">
            <v>国家级精品课程</v>
          </cell>
          <cell r="T9" t="str">
            <v>否</v>
          </cell>
          <cell r="U9" t="str">
            <v>包晓岚</v>
          </cell>
          <cell r="W9" t="str">
            <v>经管</v>
          </cell>
        </row>
        <row r="10">
          <cell r="C10" t="str">
            <v>会计学（Ι）</v>
          </cell>
          <cell r="D10" t="str">
            <v>48</v>
          </cell>
          <cell r="E10">
            <v>275</v>
          </cell>
          <cell r="F10" t="str">
            <v>经济学类2101、2、3、4、5、6、7、8、9</v>
          </cell>
          <cell r="G10" t="str">
            <v>必修</v>
          </cell>
          <cell r="I10" t="str">
            <v>是</v>
          </cell>
          <cell r="K10" t="str">
            <v>会计学</v>
          </cell>
          <cell r="L10" t="str">
            <v>胡玉明</v>
          </cell>
          <cell r="M10" t="str">
            <v>中国人民大学出版社</v>
          </cell>
          <cell r="N10" t="str">
            <v>978-7-300-28042-4</v>
          </cell>
          <cell r="O10">
            <v>43952</v>
          </cell>
          <cell r="P10">
            <v>3</v>
          </cell>
          <cell r="Q10" t="str">
            <v>无</v>
          </cell>
          <cell r="R10" t="str">
            <v>否</v>
          </cell>
          <cell r="S10" t="str">
            <v>国家级精品课程</v>
          </cell>
          <cell r="T10" t="str">
            <v>否</v>
          </cell>
          <cell r="U10" t="str">
            <v>包晓岚</v>
          </cell>
          <cell r="W10" t="str">
            <v>经管</v>
          </cell>
        </row>
        <row r="11">
          <cell r="C11" t="str">
            <v>统计学原理</v>
          </cell>
          <cell r="D11" t="str">
            <v>48</v>
          </cell>
          <cell r="E11">
            <v>257</v>
          </cell>
          <cell r="F11" t="str">
            <v>工商管理类2101、2、3、4、5、6、7、8、9</v>
          </cell>
          <cell r="G11" t="str">
            <v>必修</v>
          </cell>
          <cell r="I11" t="str">
            <v>是</v>
          </cell>
          <cell r="K11" t="str">
            <v>统计学（含指导书）</v>
          </cell>
          <cell r="L11" t="str">
            <v>贾俊平，何晓群</v>
          </cell>
          <cell r="M11" t="str">
            <v>中国人民大学出版社</v>
          </cell>
          <cell r="N11" t="str">
            <v>978-7-30-029310-3</v>
          </cell>
          <cell r="O11">
            <v>44470</v>
          </cell>
          <cell r="P11">
            <v>8</v>
          </cell>
          <cell r="Q11" t="str">
            <v>无</v>
          </cell>
          <cell r="R11" t="str">
            <v>否</v>
          </cell>
          <cell r="T11" t="str">
            <v>是（更新版本）</v>
          </cell>
          <cell r="U11" t="str">
            <v>熊巍</v>
          </cell>
          <cell r="V11">
            <v>7</v>
          </cell>
          <cell r="W11" t="str">
            <v>经管</v>
          </cell>
        </row>
        <row r="12">
          <cell r="C12" t="str">
            <v>统计学原理</v>
          </cell>
          <cell r="D12" t="str">
            <v>48</v>
          </cell>
          <cell r="E12">
            <v>275</v>
          </cell>
          <cell r="F12" t="str">
            <v>经济学类2101、2、3、4、5、6、7、8、9</v>
          </cell>
          <cell r="G12" t="str">
            <v>必修</v>
          </cell>
          <cell r="I12" t="str">
            <v>是</v>
          </cell>
          <cell r="K12" t="str">
            <v>统计学（含指导书）</v>
          </cell>
          <cell r="L12" t="str">
            <v>贾俊平，何晓群</v>
          </cell>
          <cell r="M12" t="str">
            <v>中国人民大学出版社</v>
          </cell>
          <cell r="N12" t="str">
            <v>978-7-30-029310-3</v>
          </cell>
          <cell r="O12">
            <v>44470</v>
          </cell>
          <cell r="P12">
            <v>8</v>
          </cell>
          <cell r="Q12" t="str">
            <v>无</v>
          </cell>
          <cell r="R12" t="str">
            <v>否</v>
          </cell>
          <cell r="T12" t="str">
            <v>是（更新版本）</v>
          </cell>
          <cell r="U12" t="str">
            <v>熊巍</v>
          </cell>
          <cell r="W12" t="str">
            <v>经管</v>
          </cell>
        </row>
        <row r="13">
          <cell r="C13" t="str">
            <v>市场营销学</v>
          </cell>
          <cell r="D13" t="str">
            <v>48</v>
          </cell>
          <cell r="E13">
            <v>257</v>
          </cell>
          <cell r="F13" t="str">
            <v>工商管理类2101、2、3、4、5、6、7、8、9</v>
          </cell>
          <cell r="G13" t="str">
            <v>必修</v>
          </cell>
          <cell r="I13" t="str">
            <v>是</v>
          </cell>
          <cell r="K13" t="str">
            <v>市场营销学</v>
          </cell>
          <cell r="L13" t="str">
            <v>孙剑</v>
          </cell>
          <cell r="M13" t="str">
            <v>农业</v>
          </cell>
          <cell r="N13" t="str">
            <v>978-7-109-21863-5</v>
          </cell>
          <cell r="O13">
            <v>42583</v>
          </cell>
          <cell r="P13">
            <v>3</v>
          </cell>
          <cell r="Q13" t="str">
            <v>无</v>
          </cell>
          <cell r="R13" t="str">
            <v>是</v>
          </cell>
          <cell r="S13" t="str">
            <v>全国高等农林院校“十三五”规划教材</v>
          </cell>
          <cell r="T13" t="str">
            <v>否</v>
          </cell>
          <cell r="U13" t="str">
            <v>李春成</v>
          </cell>
          <cell r="W13" t="str">
            <v>经管</v>
          </cell>
        </row>
        <row r="14">
          <cell r="C14" t="str">
            <v>经济学原理</v>
          </cell>
          <cell r="D14" t="str">
            <v>32</v>
          </cell>
          <cell r="E14">
            <v>128</v>
          </cell>
          <cell r="F14" t="str">
            <v>管理工程类2201、2、3、4</v>
          </cell>
          <cell r="G14" t="str">
            <v>必修</v>
          </cell>
          <cell r="I14" t="str">
            <v>是</v>
          </cell>
          <cell r="K14" t="str">
            <v>西方经济学(上册)</v>
          </cell>
          <cell r="L14" t="str">
            <v>《西方经济学》编写组</v>
          </cell>
          <cell r="M14" t="str">
            <v>高等教育出版社</v>
          </cell>
          <cell r="N14" t="str">
            <v>978-7-04-052553-3</v>
          </cell>
          <cell r="O14">
            <v>43709</v>
          </cell>
          <cell r="P14" t="str">
            <v>2</v>
          </cell>
          <cell r="Q14" t="str">
            <v>是</v>
          </cell>
          <cell r="R14" t="str">
            <v>否</v>
          </cell>
          <cell r="S14" t="str">
            <v>马工程教材</v>
          </cell>
          <cell r="T14" t="str">
            <v>是</v>
          </cell>
          <cell r="U14" t="str">
            <v>马春艳</v>
          </cell>
          <cell r="V14">
            <v>11</v>
          </cell>
          <cell r="W14" t="str">
            <v>经管</v>
          </cell>
        </row>
        <row r="15">
          <cell r="C15" t="str">
            <v>经济学原理</v>
          </cell>
          <cell r="D15" t="str">
            <v>32</v>
          </cell>
          <cell r="E15">
            <v>240</v>
          </cell>
          <cell r="F15" t="str">
            <v>经济学类2201、2、3、4、5、6、7、8</v>
          </cell>
          <cell r="G15" t="str">
            <v>必修</v>
          </cell>
          <cell r="I15" t="str">
            <v>是</v>
          </cell>
          <cell r="K15" t="str">
            <v>西方经济学(上册)</v>
          </cell>
          <cell r="L15" t="str">
            <v>《西方经济学》编写组</v>
          </cell>
          <cell r="M15" t="str">
            <v>高等教育出版社</v>
          </cell>
          <cell r="N15" t="str">
            <v>978-7-04-052553-3</v>
          </cell>
          <cell r="O15">
            <v>43709</v>
          </cell>
          <cell r="P15" t="str">
            <v>2</v>
          </cell>
          <cell r="Q15" t="str">
            <v>是</v>
          </cell>
          <cell r="R15" t="str">
            <v>否</v>
          </cell>
          <cell r="S15" t="str">
            <v>马工程教材</v>
          </cell>
          <cell r="T15" t="str">
            <v>是</v>
          </cell>
          <cell r="U15" t="str">
            <v>马春艳</v>
          </cell>
          <cell r="W15" t="str">
            <v>经管</v>
          </cell>
        </row>
        <row r="16">
          <cell r="C16" t="str">
            <v>渔业经济学</v>
          </cell>
          <cell r="D16" t="str">
            <v>32</v>
          </cell>
          <cell r="E16">
            <v>217</v>
          </cell>
          <cell r="F16" t="str">
            <v>水产类2101、2、3、4、5、6、7、8</v>
          </cell>
          <cell r="G16" t="str">
            <v>专业选修</v>
          </cell>
          <cell r="H16" t="str">
            <v>停开</v>
          </cell>
          <cell r="K16" t="e">
            <v>#N/A</v>
          </cell>
          <cell r="L16" t="e">
            <v>#N/A</v>
          </cell>
          <cell r="M16" t="e">
            <v>#N/A</v>
          </cell>
          <cell r="N16" t="e">
            <v>#N/A</v>
          </cell>
          <cell r="O16" t="e">
            <v>#N/A</v>
          </cell>
          <cell r="P16" t="e">
            <v>#N/A</v>
          </cell>
          <cell r="S16" t="e">
            <v>#N/A</v>
          </cell>
          <cell r="T16" t="e">
            <v>#N/A</v>
          </cell>
          <cell r="U16" t="e">
            <v>#N/A</v>
          </cell>
          <cell r="W16" t="str">
            <v>经管</v>
          </cell>
        </row>
        <row r="17">
          <cell r="C17" t="str">
            <v>管理学原理</v>
          </cell>
          <cell r="D17" t="str">
            <v>40</v>
          </cell>
          <cell r="E17">
            <v>78</v>
          </cell>
          <cell r="F17" t="str">
            <v>商务英语2001、2、3</v>
          </cell>
          <cell r="G17" t="str">
            <v>必修</v>
          </cell>
          <cell r="I17" t="str">
            <v>是</v>
          </cell>
          <cell r="K17" t="str">
            <v>管理学</v>
          </cell>
          <cell r="L17" t="str">
            <v>陈传明、徐向艺、赵丽芬</v>
          </cell>
          <cell r="M17" t="str">
            <v>高等教育出版社</v>
          </cell>
          <cell r="N17" t="str">
            <v>978-7-04-045832-9</v>
          </cell>
          <cell r="O17">
            <v>43466</v>
          </cell>
          <cell r="P17">
            <v>0</v>
          </cell>
          <cell r="Q17" t="str">
            <v>是</v>
          </cell>
          <cell r="R17" t="str">
            <v>否</v>
          </cell>
          <cell r="S17" t="str">
            <v>马工程教材</v>
          </cell>
          <cell r="T17" t="str">
            <v>否</v>
          </cell>
          <cell r="U17" t="str">
            <v>包玉泽</v>
          </cell>
          <cell r="W17" t="str">
            <v>经管</v>
          </cell>
        </row>
        <row r="18">
          <cell r="C18" t="str">
            <v>管理学原理</v>
          </cell>
          <cell r="D18" t="str">
            <v>40</v>
          </cell>
          <cell r="E18">
            <v>65</v>
          </cell>
          <cell r="F18" t="str">
            <v>生信2001生信2002</v>
          </cell>
          <cell r="G18" t="str">
            <v>专业选修</v>
          </cell>
          <cell r="I18" t="str">
            <v>是</v>
          </cell>
          <cell r="K18" t="str">
            <v>管理学</v>
          </cell>
          <cell r="L18" t="str">
            <v>陈传明、徐向艺、赵丽芬</v>
          </cell>
          <cell r="M18" t="str">
            <v>高等教育出版社</v>
          </cell>
          <cell r="N18" t="str">
            <v>978-7-04-045832-9</v>
          </cell>
          <cell r="O18">
            <v>43466</v>
          </cell>
          <cell r="P18">
            <v>0</v>
          </cell>
          <cell r="Q18" t="str">
            <v>是</v>
          </cell>
          <cell r="R18" t="str">
            <v>否</v>
          </cell>
          <cell r="S18" t="str">
            <v>马工程教材</v>
          </cell>
          <cell r="T18" t="str">
            <v>否</v>
          </cell>
          <cell r="U18" t="str">
            <v>包玉泽</v>
          </cell>
          <cell r="W18" t="str">
            <v>经管</v>
          </cell>
        </row>
        <row r="19">
          <cell r="C19" t="str">
            <v>管理学原理</v>
          </cell>
          <cell r="D19" t="str">
            <v>40</v>
          </cell>
          <cell r="E19">
            <v>81</v>
          </cell>
          <cell r="F19" t="str">
            <v>农学2001农学2002农学2003</v>
          </cell>
          <cell r="G19" t="str">
            <v>专业选修</v>
          </cell>
          <cell r="I19" t="str">
            <v>是</v>
          </cell>
          <cell r="K19" t="str">
            <v>管理学</v>
          </cell>
          <cell r="L19" t="str">
            <v>陈传明、徐向艺、赵丽芬</v>
          </cell>
          <cell r="M19" t="str">
            <v>高等教育出版社</v>
          </cell>
          <cell r="N19" t="str">
            <v>978-7-04-045832-9</v>
          </cell>
          <cell r="O19">
            <v>43466</v>
          </cell>
          <cell r="P19">
            <v>0</v>
          </cell>
          <cell r="Q19" t="str">
            <v>是</v>
          </cell>
          <cell r="R19" t="str">
            <v>否</v>
          </cell>
          <cell r="S19" t="str">
            <v>马工程教材</v>
          </cell>
          <cell r="T19" t="str">
            <v>否</v>
          </cell>
          <cell r="U19" t="str">
            <v>包玉泽</v>
          </cell>
          <cell r="W19" t="str">
            <v>经管</v>
          </cell>
        </row>
        <row r="20">
          <cell r="C20" t="str">
            <v>管理学原理</v>
          </cell>
          <cell r="D20" t="str">
            <v>40</v>
          </cell>
          <cell r="E20">
            <v>33</v>
          </cell>
          <cell r="F20" t="str">
            <v>种工2001</v>
          </cell>
          <cell r="G20" t="str">
            <v>专业选修</v>
          </cell>
          <cell r="I20" t="str">
            <v>是</v>
          </cell>
          <cell r="K20" t="str">
            <v>管理学</v>
          </cell>
          <cell r="L20" t="str">
            <v>陈传明、徐向艺、赵丽芬</v>
          </cell>
          <cell r="M20" t="str">
            <v>高等教育出版社</v>
          </cell>
          <cell r="N20" t="str">
            <v>978-7-04-045832-9</v>
          </cell>
          <cell r="O20">
            <v>43466</v>
          </cell>
          <cell r="P20">
            <v>0</v>
          </cell>
          <cell r="Q20" t="str">
            <v>是</v>
          </cell>
          <cell r="R20" t="str">
            <v>否</v>
          </cell>
          <cell r="S20" t="str">
            <v>马工程教材</v>
          </cell>
          <cell r="T20" t="str">
            <v>否</v>
          </cell>
          <cell r="U20" t="str">
            <v>包玉泽</v>
          </cell>
          <cell r="W20" t="str">
            <v>经管</v>
          </cell>
        </row>
        <row r="21">
          <cell r="C21" t="str">
            <v>微观经济学</v>
          </cell>
          <cell r="D21" t="str">
            <v>64</v>
          </cell>
          <cell r="E21">
            <v>128</v>
          </cell>
          <cell r="F21" t="str">
            <v>公共管理类2201、2、3、4</v>
          </cell>
          <cell r="G21" t="str">
            <v>必修</v>
          </cell>
          <cell r="I21" t="str">
            <v>是</v>
          </cell>
          <cell r="K21" t="str">
            <v>西方经济学(上册)</v>
          </cell>
          <cell r="L21" t="str">
            <v>《西方经济学》编写组</v>
          </cell>
          <cell r="M21" t="str">
            <v>高等教育出版社</v>
          </cell>
          <cell r="N21" t="str">
            <v>978-7-04-052553-3</v>
          </cell>
          <cell r="O21">
            <v>43709</v>
          </cell>
          <cell r="P21" t="str">
            <v>2</v>
          </cell>
          <cell r="Q21" t="str">
            <v>是</v>
          </cell>
          <cell r="R21" t="str">
            <v>否</v>
          </cell>
          <cell r="S21" t="str">
            <v>马工程教材</v>
          </cell>
          <cell r="T21" t="str">
            <v>否</v>
          </cell>
          <cell r="U21" t="str">
            <v>杨志海</v>
          </cell>
          <cell r="W21" t="str">
            <v>经管</v>
          </cell>
        </row>
        <row r="22">
          <cell r="C22" t="str">
            <v>股份经济学</v>
          </cell>
          <cell r="D22" t="str">
            <v>32</v>
          </cell>
          <cell r="E22">
            <v>68</v>
          </cell>
          <cell r="F22" t="str">
            <v>农经2001农经2002</v>
          </cell>
          <cell r="G22" t="str">
            <v>专业选修</v>
          </cell>
          <cell r="I22" t="str">
            <v>是</v>
          </cell>
          <cell r="K22" t="str">
            <v>股份经济学</v>
          </cell>
          <cell r="L22" t="str">
            <v>赵福春|李玉凤</v>
          </cell>
          <cell r="M22" t="str">
            <v>农业</v>
          </cell>
          <cell r="N22" t="str">
            <v>978-7-109-14807-9</v>
          </cell>
          <cell r="O22">
            <v>39569</v>
          </cell>
          <cell r="P22" t="str">
            <v>1</v>
          </cell>
          <cell r="Q22" t="str">
            <v>无</v>
          </cell>
          <cell r="R22" t="str">
            <v>否</v>
          </cell>
          <cell r="S22">
            <v>0</v>
          </cell>
          <cell r="T22" t="str">
            <v>否</v>
          </cell>
          <cell r="U22" t="str">
            <v>罗小锋</v>
          </cell>
          <cell r="W22" t="str">
            <v>经管</v>
          </cell>
        </row>
        <row r="23">
          <cell r="C23" t="str">
            <v>股份经济学</v>
          </cell>
          <cell r="D23" t="str">
            <v>32</v>
          </cell>
          <cell r="E23">
            <v>23</v>
          </cell>
          <cell r="F23" t="str">
            <v>2020张之洞班（文管）</v>
          </cell>
          <cell r="G23" t="str">
            <v>专业选修</v>
          </cell>
          <cell r="I23" t="str">
            <v>是</v>
          </cell>
          <cell r="K23" t="str">
            <v>股份经济学</v>
          </cell>
          <cell r="L23" t="str">
            <v>赵福春|李玉凤</v>
          </cell>
          <cell r="M23" t="str">
            <v>农业</v>
          </cell>
          <cell r="N23" t="str">
            <v>978-7-109-14807-9</v>
          </cell>
          <cell r="O23">
            <v>39569</v>
          </cell>
          <cell r="P23" t="str">
            <v>1</v>
          </cell>
          <cell r="Q23" t="str">
            <v>无</v>
          </cell>
          <cell r="R23" t="str">
            <v>否</v>
          </cell>
          <cell r="S23">
            <v>0</v>
          </cell>
          <cell r="T23" t="str">
            <v>否</v>
          </cell>
          <cell r="U23" t="str">
            <v>罗小锋</v>
          </cell>
          <cell r="W23" t="str">
            <v>经管</v>
          </cell>
        </row>
        <row r="24">
          <cell r="C24" t="str">
            <v>财务管理A</v>
          </cell>
          <cell r="D24" t="str">
            <v>64</v>
          </cell>
          <cell r="E24">
            <v>64</v>
          </cell>
          <cell r="F24" t="str">
            <v>财管2001财管2002财管2003（洞班）</v>
          </cell>
          <cell r="G24" t="str">
            <v>必修</v>
          </cell>
          <cell r="I24" t="str">
            <v>是</v>
          </cell>
          <cell r="K24" t="str">
            <v>公司理财</v>
          </cell>
          <cell r="L24" t="str">
            <v>(美)斯蒂芬.A.罗斯</v>
          </cell>
          <cell r="M24" t="str">
            <v>机工</v>
          </cell>
          <cell r="N24" t="str">
            <v>978-7-111-64142-1 </v>
          </cell>
          <cell r="O24">
            <v>43952</v>
          </cell>
          <cell r="P24" t="str">
            <v>12</v>
          </cell>
          <cell r="Q24" t="str">
            <v>无</v>
          </cell>
          <cell r="R24" t="str">
            <v>否</v>
          </cell>
          <cell r="S24">
            <v>0</v>
          </cell>
          <cell r="T24" t="str">
            <v>否</v>
          </cell>
          <cell r="U24" t="str">
            <v>包晓岚</v>
          </cell>
          <cell r="W24" t="str">
            <v>经管</v>
          </cell>
        </row>
        <row r="25">
          <cell r="C25" t="str">
            <v>财务管理A</v>
          </cell>
          <cell r="D25" t="str">
            <v>64</v>
          </cell>
          <cell r="E25">
            <v>63</v>
          </cell>
          <cell r="F25" t="str">
            <v>会计2001会计2002会计2003（洞班）</v>
          </cell>
          <cell r="G25" t="str">
            <v>必修</v>
          </cell>
          <cell r="I25" t="str">
            <v>是</v>
          </cell>
          <cell r="K25" t="str">
            <v>公司理财</v>
          </cell>
          <cell r="L25" t="str">
            <v>(美)斯蒂芬.A.罗斯</v>
          </cell>
          <cell r="M25" t="str">
            <v>机工</v>
          </cell>
          <cell r="N25" t="str">
            <v>978-7-111-64142-1 </v>
          </cell>
          <cell r="O25">
            <v>43952</v>
          </cell>
          <cell r="P25" t="str">
            <v>12</v>
          </cell>
          <cell r="Q25" t="str">
            <v>无</v>
          </cell>
          <cell r="R25" t="str">
            <v>否</v>
          </cell>
          <cell r="S25">
            <v>0</v>
          </cell>
          <cell r="T25" t="str">
            <v>否</v>
          </cell>
          <cell r="U25" t="str">
            <v>包晓岚</v>
          </cell>
          <cell r="W25" t="str">
            <v>经管</v>
          </cell>
        </row>
        <row r="26">
          <cell r="C26" t="str">
            <v>财务管理B</v>
          </cell>
          <cell r="D26" t="str">
            <v>48</v>
          </cell>
          <cell r="E26">
            <v>30</v>
          </cell>
          <cell r="F26" t="str">
            <v>国贸2001国贸2002（洞班）</v>
          </cell>
          <cell r="G26" t="str">
            <v>专业选修</v>
          </cell>
          <cell r="I26" t="str">
            <v>是</v>
          </cell>
          <cell r="K26" t="str">
            <v>财务管理学</v>
          </cell>
          <cell r="L26" t="str">
            <v>王化成 刘俊彦 荆新</v>
          </cell>
          <cell r="M26" t="str">
            <v>中国人民大学出版社</v>
          </cell>
          <cell r="N26" t="str">
            <v>978-7-300-29391-2</v>
          </cell>
          <cell r="O26">
            <v>44348</v>
          </cell>
          <cell r="P26">
            <v>9</v>
          </cell>
          <cell r="Q26" t="str">
            <v>无</v>
          </cell>
          <cell r="R26" t="str">
            <v>否</v>
          </cell>
          <cell r="S26" t="str">
            <v>国家级教学成果奖，“十二五”普通高等教育本科国家级规划教材</v>
          </cell>
          <cell r="T26" t="str">
            <v>否</v>
          </cell>
          <cell r="U26" t="str">
            <v>包晓岚</v>
          </cell>
          <cell r="W26" t="str">
            <v>经管</v>
          </cell>
        </row>
        <row r="27">
          <cell r="C27" t="str">
            <v>财务管理B</v>
          </cell>
          <cell r="D27" t="str">
            <v>48</v>
          </cell>
          <cell r="E27">
            <v>63</v>
          </cell>
          <cell r="F27" t="str">
            <v>经济统计2001经济统计2002经济统计2003（洞班）</v>
          </cell>
          <cell r="G27" t="str">
            <v>专业选修</v>
          </cell>
          <cell r="I27" t="str">
            <v>是</v>
          </cell>
          <cell r="K27" t="str">
            <v>财务管理学</v>
          </cell>
          <cell r="L27" t="str">
            <v>王化成 刘俊彦 荆新</v>
          </cell>
          <cell r="M27" t="str">
            <v>中国人民大学出版社</v>
          </cell>
          <cell r="N27" t="str">
            <v>978-7-300-29391-2</v>
          </cell>
          <cell r="O27">
            <v>44348</v>
          </cell>
          <cell r="P27">
            <v>9</v>
          </cell>
          <cell r="Q27" t="str">
            <v>无</v>
          </cell>
          <cell r="R27" t="str">
            <v>否</v>
          </cell>
          <cell r="S27" t="str">
            <v>国家级教学成果奖，“十二五”普通高等教育本科国家级规划教材</v>
          </cell>
          <cell r="T27" t="str">
            <v>否</v>
          </cell>
          <cell r="U27" t="str">
            <v>包晓岚</v>
          </cell>
          <cell r="W27" t="str">
            <v>经管</v>
          </cell>
        </row>
        <row r="28">
          <cell r="C28" t="str">
            <v>财务管理B</v>
          </cell>
          <cell r="D28" t="str">
            <v>48</v>
          </cell>
          <cell r="E28">
            <v>68</v>
          </cell>
          <cell r="F28" t="str">
            <v>农经2001农经2002</v>
          </cell>
          <cell r="G28" t="str">
            <v>专业选修</v>
          </cell>
          <cell r="I28" t="str">
            <v>是</v>
          </cell>
          <cell r="K28" t="str">
            <v>财务管理学</v>
          </cell>
          <cell r="L28" t="str">
            <v>王化成 刘俊彦 荆新</v>
          </cell>
          <cell r="M28" t="str">
            <v>中国人民大学出版社</v>
          </cell>
          <cell r="N28" t="str">
            <v>978-7-300-29391-2</v>
          </cell>
          <cell r="O28">
            <v>44348</v>
          </cell>
          <cell r="P28">
            <v>9</v>
          </cell>
          <cell r="Q28" t="str">
            <v>无</v>
          </cell>
          <cell r="R28" t="str">
            <v>否</v>
          </cell>
          <cell r="S28" t="str">
            <v>国家级教学成果奖，“十二五”普通高等教育本科国家级规划教材</v>
          </cell>
          <cell r="T28" t="str">
            <v>否</v>
          </cell>
          <cell r="U28" t="str">
            <v>包晓岚</v>
          </cell>
          <cell r="W28" t="str">
            <v>经管</v>
          </cell>
        </row>
        <row r="29">
          <cell r="C29" t="str">
            <v>会计理论</v>
          </cell>
          <cell r="D29" t="str">
            <v>32</v>
          </cell>
          <cell r="E29">
            <v>71</v>
          </cell>
          <cell r="F29" t="str">
            <v>会计1901会计1902会计1903（洞）</v>
          </cell>
          <cell r="G29" t="str">
            <v>专业选修</v>
          </cell>
          <cell r="H29" t="str">
            <v>停开</v>
          </cell>
          <cell r="K29">
            <v>0</v>
          </cell>
          <cell r="L29">
            <v>0</v>
          </cell>
          <cell r="M29">
            <v>0</v>
          </cell>
          <cell r="N29">
            <v>0</v>
          </cell>
          <cell r="P29">
            <v>0</v>
          </cell>
          <cell r="S29">
            <v>0</v>
          </cell>
          <cell r="T29">
            <v>0</v>
          </cell>
          <cell r="U29" t="e">
            <v>#N/A</v>
          </cell>
          <cell r="W29" t="str">
            <v>经管</v>
          </cell>
        </row>
        <row r="30">
          <cell r="C30" t="str">
            <v>财务分析</v>
          </cell>
          <cell r="D30" t="str">
            <v>40</v>
          </cell>
          <cell r="E30">
            <v>30</v>
          </cell>
          <cell r="F30" t="str">
            <v>工商2001</v>
          </cell>
          <cell r="G30" t="str">
            <v>专业选修</v>
          </cell>
          <cell r="I30" t="str">
            <v>是</v>
          </cell>
          <cell r="K30" t="str">
            <v>财务报表分析</v>
          </cell>
          <cell r="L30" t="str">
            <v>张新民|钱爱民</v>
          </cell>
          <cell r="M30" t="str">
            <v>人大</v>
          </cell>
          <cell r="N30" t="str">
            <v>978-7-300-27162-0</v>
          </cell>
          <cell r="O30">
            <v>43678</v>
          </cell>
          <cell r="P30">
            <v>5</v>
          </cell>
          <cell r="Q30" t="str">
            <v>无</v>
          </cell>
          <cell r="R30" t="str">
            <v>否</v>
          </cell>
          <cell r="S30">
            <v>0</v>
          </cell>
          <cell r="T30" t="str">
            <v>否</v>
          </cell>
          <cell r="U30" t="str">
            <v>肖华芳</v>
          </cell>
          <cell r="W30" t="str">
            <v>经管</v>
          </cell>
        </row>
        <row r="31">
          <cell r="C31" t="str">
            <v>财务分析</v>
          </cell>
          <cell r="D31" t="str">
            <v>40</v>
          </cell>
          <cell r="E31">
            <v>33</v>
          </cell>
          <cell r="F31" t="str">
            <v>人力2001人力2002（洞班）</v>
          </cell>
          <cell r="G31" t="str">
            <v>专业选修</v>
          </cell>
          <cell r="I31" t="str">
            <v>是</v>
          </cell>
          <cell r="K31" t="str">
            <v>财务报表分析</v>
          </cell>
          <cell r="L31" t="str">
            <v>张新民|钱爱民</v>
          </cell>
          <cell r="M31" t="str">
            <v>人大</v>
          </cell>
          <cell r="N31" t="str">
            <v>978-7-300-27162-0</v>
          </cell>
          <cell r="O31">
            <v>43678</v>
          </cell>
          <cell r="P31">
            <v>5</v>
          </cell>
          <cell r="Q31" t="str">
            <v>无</v>
          </cell>
          <cell r="R31" t="str">
            <v>否</v>
          </cell>
          <cell r="S31">
            <v>0</v>
          </cell>
          <cell r="T31" t="str">
            <v>否</v>
          </cell>
          <cell r="U31" t="str">
            <v>肖华芳</v>
          </cell>
          <cell r="W31" t="str">
            <v>经管</v>
          </cell>
        </row>
        <row r="32">
          <cell r="C32" t="str">
            <v>会计专题</v>
          </cell>
          <cell r="D32" t="str">
            <v>32</v>
          </cell>
          <cell r="E32">
            <v>71</v>
          </cell>
          <cell r="F32" t="str">
            <v>会计1901会计1902会计1903（洞）</v>
          </cell>
          <cell r="G32" t="str">
            <v>专业选修</v>
          </cell>
          <cell r="H32" t="str">
            <v>停开</v>
          </cell>
          <cell r="K32">
            <v>0</v>
          </cell>
          <cell r="L32">
            <v>0</v>
          </cell>
          <cell r="M32">
            <v>0</v>
          </cell>
          <cell r="N32">
            <v>0</v>
          </cell>
          <cell r="P32">
            <v>0</v>
          </cell>
          <cell r="S32">
            <v>0</v>
          </cell>
          <cell r="T32">
            <v>0</v>
          </cell>
          <cell r="U32" t="e">
            <v>#N/A</v>
          </cell>
          <cell r="W32" t="str">
            <v>经管</v>
          </cell>
        </row>
        <row r="33">
          <cell r="C33" t="str">
            <v>市场预测与决策</v>
          </cell>
          <cell r="D33" t="str">
            <v>40</v>
          </cell>
          <cell r="E33">
            <v>30</v>
          </cell>
          <cell r="F33" t="str">
            <v>工商2001</v>
          </cell>
          <cell r="G33" t="str">
            <v>专业选修</v>
          </cell>
          <cell r="I33" t="str">
            <v>是</v>
          </cell>
          <cell r="K33" t="str">
            <v>经济预测与决策技术</v>
          </cell>
          <cell r="L33" t="str">
            <v>冯文权|傅征</v>
          </cell>
          <cell r="M33" t="str">
            <v>武大</v>
          </cell>
          <cell r="N33" t="str">
            <v>978-7-307-19761-9</v>
          </cell>
          <cell r="O33">
            <v>43101</v>
          </cell>
          <cell r="P33" t="str">
            <v>6</v>
          </cell>
          <cell r="Q33" t="str">
            <v>无</v>
          </cell>
          <cell r="R33" t="str">
            <v>否</v>
          </cell>
          <cell r="S33">
            <v>0</v>
          </cell>
          <cell r="T33" t="str">
            <v>否</v>
          </cell>
          <cell r="U33" t="str">
            <v>黄洁</v>
          </cell>
          <cell r="W33" t="str">
            <v>经管</v>
          </cell>
        </row>
        <row r="34">
          <cell r="C34" t="str">
            <v>市场预测与决策</v>
          </cell>
          <cell r="D34" t="str">
            <v>40</v>
          </cell>
          <cell r="E34">
            <v>33</v>
          </cell>
          <cell r="F34" t="str">
            <v>人力2001人力2002（洞班）</v>
          </cell>
          <cell r="G34" t="str">
            <v>专业选修</v>
          </cell>
          <cell r="I34" t="str">
            <v>是</v>
          </cell>
          <cell r="K34" t="str">
            <v>经济预测与决策技术</v>
          </cell>
          <cell r="L34" t="str">
            <v>冯文权|傅征</v>
          </cell>
          <cell r="M34" t="str">
            <v>武大</v>
          </cell>
          <cell r="N34" t="str">
            <v>978-7-307-19761-9</v>
          </cell>
          <cell r="O34">
            <v>43101</v>
          </cell>
          <cell r="P34" t="str">
            <v>6</v>
          </cell>
          <cell r="Q34" t="str">
            <v>无</v>
          </cell>
          <cell r="R34" t="str">
            <v>否</v>
          </cell>
          <cell r="S34">
            <v>0</v>
          </cell>
          <cell r="T34" t="str">
            <v>否</v>
          </cell>
          <cell r="U34" t="str">
            <v>黄洁</v>
          </cell>
          <cell r="W34" t="str">
            <v>经管</v>
          </cell>
        </row>
        <row r="35">
          <cell r="C35" t="str">
            <v>市场预测与决策</v>
          </cell>
          <cell r="D35" t="str">
            <v>40</v>
          </cell>
          <cell r="E35">
            <v>59</v>
          </cell>
          <cell r="F35" t="str">
            <v>市营2001市营2002</v>
          </cell>
          <cell r="G35" t="str">
            <v>专业选修</v>
          </cell>
          <cell r="I35" t="str">
            <v>是</v>
          </cell>
          <cell r="K35" t="str">
            <v>经济预测与决策技术</v>
          </cell>
          <cell r="L35" t="str">
            <v>冯文权|傅征</v>
          </cell>
          <cell r="M35" t="str">
            <v>武大</v>
          </cell>
          <cell r="N35" t="str">
            <v>978-7-307-19761-9</v>
          </cell>
          <cell r="O35">
            <v>43101</v>
          </cell>
          <cell r="P35" t="str">
            <v>6</v>
          </cell>
          <cell r="Q35" t="str">
            <v>无</v>
          </cell>
          <cell r="R35" t="str">
            <v>否</v>
          </cell>
          <cell r="S35">
            <v>0</v>
          </cell>
          <cell r="T35" t="str">
            <v>否</v>
          </cell>
          <cell r="U35" t="str">
            <v>黄洁</v>
          </cell>
          <cell r="W35" t="str">
            <v>经管</v>
          </cell>
        </row>
        <row r="36">
          <cell r="C36" t="str">
            <v>经济学说史</v>
          </cell>
          <cell r="D36" t="str">
            <v>40</v>
          </cell>
          <cell r="E36">
            <v>34</v>
          </cell>
          <cell r="F36" t="str">
            <v>国贸1901</v>
          </cell>
          <cell r="G36" t="str">
            <v>专业选修</v>
          </cell>
          <cell r="I36" t="str">
            <v>是</v>
          </cell>
          <cell r="K36" t="str">
            <v>马克思主义经济学说史</v>
          </cell>
          <cell r="L36" t="str">
            <v>《马克思主义经济学说史》编写组</v>
          </cell>
          <cell r="M36" t="str">
            <v>高教</v>
          </cell>
          <cell r="N36" t="str">
            <v>978-7-04-054443-5</v>
          </cell>
          <cell r="O36">
            <v>44044</v>
          </cell>
          <cell r="P36" t="str">
            <v>1</v>
          </cell>
          <cell r="Q36" t="str">
            <v>是</v>
          </cell>
          <cell r="R36" t="str">
            <v>否</v>
          </cell>
          <cell r="S36" t="str">
            <v>马工程教材</v>
          </cell>
          <cell r="T36" t="str">
            <v>否</v>
          </cell>
          <cell r="U36" t="str">
            <v>王宏杰</v>
          </cell>
          <cell r="W36" t="str">
            <v>经管</v>
          </cell>
        </row>
        <row r="37">
          <cell r="C37" t="str">
            <v>经济学说史</v>
          </cell>
          <cell r="D37" t="str">
            <v>40</v>
          </cell>
          <cell r="E37">
            <v>74</v>
          </cell>
          <cell r="F37" t="str">
            <v>农经1901农经1902</v>
          </cell>
          <cell r="G37" t="str">
            <v>专业选修</v>
          </cell>
          <cell r="I37" t="str">
            <v>是</v>
          </cell>
          <cell r="K37" t="str">
            <v>马克思主义经济学说史</v>
          </cell>
          <cell r="L37" t="str">
            <v>《马克思主义经济学说史》编写组</v>
          </cell>
          <cell r="M37" t="str">
            <v>高教</v>
          </cell>
          <cell r="N37" t="str">
            <v>978-7-04-054443-5</v>
          </cell>
          <cell r="O37">
            <v>44044</v>
          </cell>
          <cell r="P37" t="str">
            <v>1</v>
          </cell>
          <cell r="Q37" t="str">
            <v>是</v>
          </cell>
          <cell r="R37" t="str">
            <v>否</v>
          </cell>
          <cell r="S37" t="str">
            <v>马工程教材</v>
          </cell>
          <cell r="T37" t="str">
            <v>否</v>
          </cell>
          <cell r="U37" t="str">
            <v>王宏杰</v>
          </cell>
          <cell r="W37" t="str">
            <v>经管</v>
          </cell>
        </row>
        <row r="38">
          <cell r="C38" t="str">
            <v>经济学说史</v>
          </cell>
          <cell r="D38" t="str">
            <v>40</v>
          </cell>
          <cell r="E38">
            <v>27</v>
          </cell>
          <cell r="F38" t="str">
            <v>2019张之洞班(文管)</v>
          </cell>
          <cell r="G38" t="str">
            <v>专业选修</v>
          </cell>
          <cell r="I38" t="str">
            <v>是</v>
          </cell>
          <cell r="K38" t="str">
            <v>马克思主义经济学说史</v>
          </cell>
          <cell r="L38" t="str">
            <v>《马克思主义经济学说史》编写组</v>
          </cell>
          <cell r="M38" t="str">
            <v>高教</v>
          </cell>
          <cell r="N38" t="str">
            <v>978-7-04-054443-5</v>
          </cell>
          <cell r="O38">
            <v>44044</v>
          </cell>
          <cell r="P38" t="str">
            <v>1</v>
          </cell>
          <cell r="Q38" t="str">
            <v>是</v>
          </cell>
          <cell r="R38" t="str">
            <v>否</v>
          </cell>
          <cell r="S38" t="str">
            <v>马工程教材</v>
          </cell>
          <cell r="T38" t="str">
            <v>否</v>
          </cell>
          <cell r="U38" t="str">
            <v>王宏杰</v>
          </cell>
          <cell r="W38" t="str">
            <v>经管</v>
          </cell>
        </row>
        <row r="39">
          <cell r="C39" t="str">
            <v>中级微观经济学</v>
          </cell>
          <cell r="D39" t="str">
            <v>40</v>
          </cell>
          <cell r="E39">
            <v>64</v>
          </cell>
          <cell r="F39" t="str">
            <v>财管2001财管2002财管2003（洞班）</v>
          </cell>
          <cell r="G39" t="str">
            <v>专业选修</v>
          </cell>
          <cell r="I39" t="str">
            <v>继续用书</v>
          </cell>
          <cell r="J39" t="str">
            <v>先修课程为必修课，已订马工程教材，继续用书</v>
          </cell>
          <cell r="K39" t="e">
            <v>#N/A</v>
          </cell>
          <cell r="L39" t="e">
            <v>#N/A</v>
          </cell>
          <cell r="M39" t="e">
            <v>#N/A</v>
          </cell>
          <cell r="N39" t="e">
            <v>#N/A</v>
          </cell>
          <cell r="O39" t="e">
            <v>#N/A</v>
          </cell>
          <cell r="P39" t="e">
            <v>#N/A</v>
          </cell>
          <cell r="S39" t="e">
            <v>#N/A</v>
          </cell>
          <cell r="T39" t="e">
            <v>#N/A</v>
          </cell>
          <cell r="U39" t="str">
            <v>张泽宇</v>
          </cell>
          <cell r="W39" t="str">
            <v>经管</v>
          </cell>
        </row>
        <row r="40">
          <cell r="C40" t="str">
            <v>中级微观经济学</v>
          </cell>
          <cell r="D40" t="str">
            <v>40</v>
          </cell>
          <cell r="E40">
            <v>30</v>
          </cell>
          <cell r="F40" t="str">
            <v>工商2001</v>
          </cell>
          <cell r="G40" t="str">
            <v>专业选修</v>
          </cell>
          <cell r="I40" t="str">
            <v>继续用书</v>
          </cell>
          <cell r="J40" t="str">
            <v>先修课程为必修课，已订马工程教材，继续用书</v>
          </cell>
          <cell r="K40" t="e">
            <v>#N/A</v>
          </cell>
          <cell r="L40" t="e">
            <v>#N/A</v>
          </cell>
          <cell r="M40" t="e">
            <v>#N/A</v>
          </cell>
          <cell r="N40" t="e">
            <v>#N/A</v>
          </cell>
          <cell r="O40" t="e">
            <v>#N/A</v>
          </cell>
          <cell r="P40" t="e">
            <v>#N/A</v>
          </cell>
          <cell r="S40" t="e">
            <v>#N/A</v>
          </cell>
          <cell r="T40" t="e">
            <v>#N/A</v>
          </cell>
          <cell r="U40" t="str">
            <v>张泽宇</v>
          </cell>
          <cell r="W40" t="str">
            <v>经管</v>
          </cell>
        </row>
        <row r="41">
          <cell r="C41" t="str">
            <v>中级微观经济学</v>
          </cell>
          <cell r="D41" t="str">
            <v>40</v>
          </cell>
          <cell r="E41">
            <v>63</v>
          </cell>
          <cell r="F41" t="str">
            <v>会计2001会计2002会计2003（洞班）</v>
          </cell>
          <cell r="G41" t="str">
            <v>专业选修</v>
          </cell>
          <cell r="I41" t="str">
            <v>继续用书</v>
          </cell>
          <cell r="J41" t="str">
            <v>先修课程为必修课，已订马工程教材，继续用书</v>
          </cell>
          <cell r="K41" t="e">
            <v>#N/A</v>
          </cell>
          <cell r="L41" t="e">
            <v>#N/A</v>
          </cell>
          <cell r="M41" t="e">
            <v>#N/A</v>
          </cell>
          <cell r="N41" t="e">
            <v>#N/A</v>
          </cell>
          <cell r="O41" t="e">
            <v>#N/A</v>
          </cell>
          <cell r="P41" t="e">
            <v>#N/A</v>
          </cell>
          <cell r="S41" t="e">
            <v>#N/A</v>
          </cell>
          <cell r="T41" t="e">
            <v>#N/A</v>
          </cell>
          <cell r="U41" t="str">
            <v>张泽宇</v>
          </cell>
          <cell r="W41" t="str">
            <v>经管</v>
          </cell>
        </row>
        <row r="42">
          <cell r="C42" t="str">
            <v>中级微观经济学</v>
          </cell>
          <cell r="D42" t="str">
            <v>40</v>
          </cell>
          <cell r="E42">
            <v>33</v>
          </cell>
          <cell r="F42" t="str">
            <v>人力2001人力2002（洞班）</v>
          </cell>
          <cell r="G42" t="str">
            <v>专业选修</v>
          </cell>
          <cell r="I42" t="str">
            <v>继续用书</v>
          </cell>
          <cell r="J42" t="str">
            <v>先修课程为必修课，已订马工程教材，继续用书</v>
          </cell>
          <cell r="K42" t="e">
            <v>#N/A</v>
          </cell>
          <cell r="L42" t="e">
            <v>#N/A</v>
          </cell>
          <cell r="M42" t="e">
            <v>#N/A</v>
          </cell>
          <cell r="N42" t="e">
            <v>#N/A</v>
          </cell>
          <cell r="O42" t="e">
            <v>#N/A</v>
          </cell>
          <cell r="P42" t="e">
            <v>#N/A</v>
          </cell>
          <cell r="S42" t="e">
            <v>#N/A</v>
          </cell>
          <cell r="T42" t="e">
            <v>#N/A</v>
          </cell>
          <cell r="U42" t="str">
            <v>张泽宇</v>
          </cell>
          <cell r="W42" t="str">
            <v>经管</v>
          </cell>
        </row>
        <row r="43">
          <cell r="C43" t="str">
            <v>中级微观经济学</v>
          </cell>
          <cell r="D43" t="str">
            <v>40</v>
          </cell>
          <cell r="E43">
            <v>59</v>
          </cell>
          <cell r="F43" t="str">
            <v>市营2001市营2002</v>
          </cell>
          <cell r="G43" t="str">
            <v>专业选修</v>
          </cell>
          <cell r="I43" t="str">
            <v>继续用书</v>
          </cell>
          <cell r="J43" t="str">
            <v>先修课程为必修课，已订马工程教材，继续用书</v>
          </cell>
          <cell r="K43" t="e">
            <v>#N/A</v>
          </cell>
          <cell r="L43" t="e">
            <v>#N/A</v>
          </cell>
          <cell r="M43" t="e">
            <v>#N/A</v>
          </cell>
          <cell r="N43" t="e">
            <v>#N/A</v>
          </cell>
          <cell r="O43" t="e">
            <v>#N/A</v>
          </cell>
          <cell r="P43" t="e">
            <v>#N/A</v>
          </cell>
          <cell r="S43" t="e">
            <v>#N/A</v>
          </cell>
          <cell r="T43" t="e">
            <v>#N/A</v>
          </cell>
          <cell r="U43" t="str">
            <v>张泽宇</v>
          </cell>
          <cell r="W43" t="str">
            <v>经管</v>
          </cell>
        </row>
        <row r="44">
          <cell r="C44" t="str">
            <v>农业经济学B</v>
          </cell>
          <cell r="D44" t="str">
            <v>40</v>
          </cell>
          <cell r="E44">
            <v>101</v>
          </cell>
          <cell r="F44" t="str">
            <v>园艺1901园艺1902园艺1903</v>
          </cell>
          <cell r="G44" t="str">
            <v>专业选修</v>
          </cell>
          <cell r="I44" t="str">
            <v>是</v>
          </cell>
          <cell r="K44" t="str">
            <v>现代农业经济学</v>
          </cell>
          <cell r="L44" t="str">
            <v>王雅鹏</v>
          </cell>
          <cell r="M44" t="str">
            <v>农业</v>
          </cell>
          <cell r="N44" t="str">
            <v>978-7-109-19768-8 </v>
          </cell>
          <cell r="O44">
            <v>42186</v>
          </cell>
          <cell r="P44" t="str">
            <v>3</v>
          </cell>
          <cell r="Q44" t="str">
            <v>无</v>
          </cell>
          <cell r="R44" t="str">
            <v>否</v>
          </cell>
          <cell r="S44">
            <v>0</v>
          </cell>
          <cell r="T44" t="str">
            <v>否</v>
          </cell>
          <cell r="U44" t="str">
            <v>曹明宏</v>
          </cell>
          <cell r="W44" t="str">
            <v>经管</v>
          </cell>
        </row>
        <row r="45">
          <cell r="C45" t="str">
            <v>农业经济学B</v>
          </cell>
          <cell r="D45" t="str">
            <v>40</v>
          </cell>
          <cell r="E45">
            <v>152</v>
          </cell>
          <cell r="F45" t="str">
            <v>植保2001、2、3、4、5</v>
          </cell>
          <cell r="G45" t="str">
            <v>专业选修</v>
          </cell>
          <cell r="I45" t="str">
            <v>是</v>
          </cell>
          <cell r="K45" t="str">
            <v>现代农业经济学</v>
          </cell>
          <cell r="L45" t="str">
            <v>王雅鹏</v>
          </cell>
          <cell r="M45" t="str">
            <v>农业</v>
          </cell>
          <cell r="N45" t="str">
            <v>978-7-109-19768-8 </v>
          </cell>
          <cell r="O45">
            <v>42186</v>
          </cell>
          <cell r="P45" t="str">
            <v>3</v>
          </cell>
          <cell r="Q45" t="str">
            <v>无</v>
          </cell>
          <cell r="R45" t="str">
            <v>否</v>
          </cell>
          <cell r="S45">
            <v>0</v>
          </cell>
          <cell r="T45" t="str">
            <v>否</v>
          </cell>
          <cell r="U45" t="str">
            <v>曹明宏</v>
          </cell>
          <cell r="W45" t="str">
            <v>经管</v>
          </cell>
        </row>
        <row r="46">
          <cell r="C46" t="str">
            <v>农业资源与环境经济学</v>
          </cell>
          <cell r="D46" t="str">
            <v>32</v>
          </cell>
          <cell r="E46">
            <v>68</v>
          </cell>
          <cell r="F46" t="str">
            <v>农经2001农经2002</v>
          </cell>
          <cell r="G46" t="str">
            <v>必修</v>
          </cell>
          <cell r="I46" t="str">
            <v>是</v>
          </cell>
          <cell r="K46" t="str">
            <v>环境与自然资源经济学</v>
          </cell>
          <cell r="L46" t="str">
            <v>张帆|夏凡</v>
          </cell>
          <cell r="M46" t="str">
            <v>格致</v>
          </cell>
          <cell r="N46" t="str">
            <v>978-7-5432-2576-3</v>
          </cell>
          <cell r="O46">
            <v>42370</v>
          </cell>
          <cell r="P46" t="str">
            <v>3</v>
          </cell>
          <cell r="Q46" t="str">
            <v>无</v>
          </cell>
          <cell r="R46" t="str">
            <v>否</v>
          </cell>
          <cell r="S46">
            <v>0</v>
          </cell>
          <cell r="T46" t="str">
            <v>否</v>
          </cell>
          <cell r="U46" t="str">
            <v>王丽娜</v>
          </cell>
          <cell r="W46" t="str">
            <v>经管</v>
          </cell>
        </row>
        <row r="47">
          <cell r="C47" t="str">
            <v>农业资源与环境经济学</v>
          </cell>
          <cell r="D47" t="str">
            <v>32</v>
          </cell>
          <cell r="E47">
            <v>23</v>
          </cell>
          <cell r="F47" t="str">
            <v>2020张之洞班（文管）</v>
          </cell>
          <cell r="G47" t="str">
            <v>必修</v>
          </cell>
          <cell r="I47" t="str">
            <v>是</v>
          </cell>
          <cell r="K47" t="str">
            <v>环境与自然资源经济学</v>
          </cell>
          <cell r="L47" t="str">
            <v>张帆|夏凡</v>
          </cell>
          <cell r="M47" t="str">
            <v>格致</v>
          </cell>
          <cell r="N47" t="str">
            <v>978-7-5432-2576-3</v>
          </cell>
          <cell r="O47">
            <v>42370</v>
          </cell>
          <cell r="P47" t="str">
            <v>3</v>
          </cell>
          <cell r="Q47" t="str">
            <v>无</v>
          </cell>
          <cell r="R47" t="str">
            <v>否</v>
          </cell>
          <cell r="S47">
            <v>0</v>
          </cell>
          <cell r="T47" t="str">
            <v>否</v>
          </cell>
          <cell r="U47" t="str">
            <v>王丽娜</v>
          </cell>
          <cell r="W47" t="str">
            <v>经管</v>
          </cell>
        </row>
        <row r="48">
          <cell r="C48" t="str">
            <v>劳动经济学</v>
          </cell>
          <cell r="D48" t="str">
            <v>32</v>
          </cell>
          <cell r="E48">
            <v>68</v>
          </cell>
          <cell r="F48" t="str">
            <v>农经2001农经2002</v>
          </cell>
          <cell r="G48" t="str">
            <v>专业选修</v>
          </cell>
          <cell r="I48" t="str">
            <v>是</v>
          </cell>
          <cell r="K48" t="str">
            <v>劳动经济学</v>
          </cell>
          <cell r="L48" t="str">
            <v>董克用|刘昕</v>
          </cell>
          <cell r="M48" t="str">
            <v>人大</v>
          </cell>
          <cell r="N48" t="str">
            <v>978-7-300-12928-0</v>
          </cell>
          <cell r="O48">
            <v>39904</v>
          </cell>
          <cell r="P48" t="str">
            <v>3</v>
          </cell>
          <cell r="Q48" t="str">
            <v>无</v>
          </cell>
          <cell r="R48" t="str">
            <v>否</v>
          </cell>
          <cell r="S48">
            <v>0</v>
          </cell>
          <cell r="T48" t="str">
            <v>否</v>
          </cell>
          <cell r="U48" t="str">
            <v>李学婷</v>
          </cell>
          <cell r="W48" t="str">
            <v>经管</v>
          </cell>
        </row>
        <row r="49">
          <cell r="C49" t="str">
            <v>劳动经济学</v>
          </cell>
          <cell r="D49" t="str">
            <v>32</v>
          </cell>
          <cell r="E49">
            <v>23</v>
          </cell>
          <cell r="F49" t="str">
            <v>2020张之洞班（文管）</v>
          </cell>
          <cell r="G49" t="str">
            <v>专业选修</v>
          </cell>
          <cell r="I49" t="str">
            <v>是</v>
          </cell>
          <cell r="K49" t="str">
            <v>劳动经济学</v>
          </cell>
          <cell r="L49" t="str">
            <v>董克用|刘昕</v>
          </cell>
          <cell r="M49" t="str">
            <v>人大</v>
          </cell>
          <cell r="N49" t="str">
            <v>978-7-300-12928-0</v>
          </cell>
          <cell r="O49">
            <v>39904</v>
          </cell>
          <cell r="P49" t="str">
            <v>3</v>
          </cell>
          <cell r="Q49" t="str">
            <v>无</v>
          </cell>
          <cell r="R49" t="str">
            <v>否</v>
          </cell>
          <cell r="S49">
            <v>0</v>
          </cell>
          <cell r="T49" t="str">
            <v>否</v>
          </cell>
          <cell r="U49" t="str">
            <v>李学婷</v>
          </cell>
          <cell r="W49" t="str">
            <v>经管</v>
          </cell>
        </row>
        <row r="50">
          <cell r="C50" t="str">
            <v>经济学研究方法</v>
          </cell>
          <cell r="D50" t="str">
            <v>32</v>
          </cell>
          <cell r="E50">
            <v>68</v>
          </cell>
          <cell r="F50" t="str">
            <v>农经2001农经2002</v>
          </cell>
          <cell r="G50" t="str">
            <v>专业选修</v>
          </cell>
          <cell r="I50" t="str">
            <v>是</v>
          </cell>
          <cell r="K50" t="str">
            <v>社会研究方法</v>
          </cell>
          <cell r="L50" t="str">
            <v>艾尔·巴比</v>
          </cell>
          <cell r="M50" t="str">
            <v>清华大学出版社</v>
          </cell>
          <cell r="N50" t="str">
            <v>978-7-30-259116-0</v>
          </cell>
          <cell r="O50">
            <v>44501</v>
          </cell>
          <cell r="P50">
            <v>14</v>
          </cell>
          <cell r="Q50" t="str">
            <v>无</v>
          </cell>
          <cell r="R50" t="str">
            <v>否</v>
          </cell>
          <cell r="T50" t="str">
            <v>是（更新版本）</v>
          </cell>
          <cell r="U50" t="str">
            <v>何可</v>
          </cell>
          <cell r="V50">
            <v>2</v>
          </cell>
          <cell r="W50" t="str">
            <v>经管</v>
          </cell>
        </row>
        <row r="51">
          <cell r="C51" t="str">
            <v>经济学研究方法</v>
          </cell>
          <cell r="D51" t="str">
            <v>32</v>
          </cell>
          <cell r="E51">
            <v>23</v>
          </cell>
          <cell r="F51" t="str">
            <v>2020张之洞班（文管）</v>
          </cell>
          <cell r="G51" t="str">
            <v>专业选修</v>
          </cell>
          <cell r="I51" t="str">
            <v>是</v>
          </cell>
          <cell r="K51" t="str">
            <v>社会研究方法</v>
          </cell>
          <cell r="L51" t="str">
            <v>艾尔·巴比</v>
          </cell>
          <cell r="M51" t="str">
            <v>清华大学出版社</v>
          </cell>
          <cell r="N51" t="str">
            <v>978-7-30-259116-0</v>
          </cell>
          <cell r="O51">
            <v>44501</v>
          </cell>
          <cell r="P51">
            <v>14</v>
          </cell>
          <cell r="Q51" t="str">
            <v>无</v>
          </cell>
          <cell r="R51" t="str">
            <v>否</v>
          </cell>
          <cell r="T51" t="str">
            <v>是（更新版本）</v>
          </cell>
          <cell r="U51" t="str">
            <v>何可</v>
          </cell>
          <cell r="W51" t="str">
            <v>经管</v>
          </cell>
        </row>
        <row r="52">
          <cell r="C52" t="str">
            <v>投资项目评估</v>
          </cell>
          <cell r="D52" t="str">
            <v>32</v>
          </cell>
          <cell r="E52">
            <v>34</v>
          </cell>
          <cell r="F52" t="str">
            <v>国贸1901</v>
          </cell>
          <cell r="G52" t="str">
            <v>专业选修</v>
          </cell>
          <cell r="I52" t="str">
            <v>是</v>
          </cell>
          <cell r="K52" t="str">
            <v>投资项目评估</v>
          </cell>
          <cell r="L52" t="str">
            <v>简德三</v>
          </cell>
          <cell r="M52" t="str">
            <v>上海财大</v>
          </cell>
          <cell r="N52" t="str">
            <v>978-7-5642-2546-9</v>
          </cell>
          <cell r="O52">
            <v>42614</v>
          </cell>
          <cell r="P52" t="str">
            <v>3</v>
          </cell>
          <cell r="Q52" t="str">
            <v>无</v>
          </cell>
          <cell r="R52" t="str">
            <v>否</v>
          </cell>
          <cell r="S52">
            <v>0</v>
          </cell>
          <cell r="T52" t="str">
            <v>否</v>
          </cell>
          <cell r="U52" t="str">
            <v>凌远云</v>
          </cell>
          <cell r="W52" t="str">
            <v>经管</v>
          </cell>
        </row>
        <row r="53">
          <cell r="C53" t="str">
            <v>投资项目评估</v>
          </cell>
          <cell r="D53" t="str">
            <v>32</v>
          </cell>
          <cell r="E53">
            <v>68</v>
          </cell>
          <cell r="F53" t="str">
            <v>农经2001农经2002</v>
          </cell>
          <cell r="G53" t="str">
            <v>专业选修</v>
          </cell>
          <cell r="I53" t="str">
            <v>是</v>
          </cell>
          <cell r="K53" t="str">
            <v>投资项目评估</v>
          </cell>
          <cell r="L53" t="str">
            <v>简德三</v>
          </cell>
          <cell r="M53" t="str">
            <v>上海财大</v>
          </cell>
          <cell r="N53" t="str">
            <v>978-7-5642-2546-9</v>
          </cell>
          <cell r="O53">
            <v>42614</v>
          </cell>
          <cell r="P53" t="str">
            <v>3</v>
          </cell>
          <cell r="Q53" t="str">
            <v>无</v>
          </cell>
          <cell r="R53" t="str">
            <v>否</v>
          </cell>
          <cell r="S53">
            <v>0</v>
          </cell>
          <cell r="T53" t="str">
            <v>否</v>
          </cell>
          <cell r="U53" t="str">
            <v>凌远云</v>
          </cell>
          <cell r="W53" t="str">
            <v>经管</v>
          </cell>
        </row>
        <row r="54">
          <cell r="C54" t="str">
            <v>投资项目评估</v>
          </cell>
          <cell r="D54" t="str">
            <v>32</v>
          </cell>
          <cell r="E54">
            <v>23</v>
          </cell>
          <cell r="F54" t="str">
            <v>2020张之洞班（文管）</v>
          </cell>
          <cell r="G54" t="str">
            <v>专业选修</v>
          </cell>
          <cell r="I54" t="str">
            <v>是</v>
          </cell>
          <cell r="K54" t="str">
            <v>投资项目评估</v>
          </cell>
          <cell r="L54" t="str">
            <v>简德三</v>
          </cell>
          <cell r="M54" t="str">
            <v>上海财大</v>
          </cell>
          <cell r="N54" t="str">
            <v>978-7-5642-2546-9</v>
          </cell>
          <cell r="O54">
            <v>42614</v>
          </cell>
          <cell r="P54" t="str">
            <v>3</v>
          </cell>
          <cell r="Q54" t="str">
            <v>无</v>
          </cell>
          <cell r="R54" t="str">
            <v>否</v>
          </cell>
          <cell r="S54">
            <v>0</v>
          </cell>
          <cell r="T54" t="str">
            <v>否</v>
          </cell>
          <cell r="U54" t="str">
            <v>凌远云</v>
          </cell>
          <cell r="W54" t="str">
            <v>经管</v>
          </cell>
        </row>
        <row r="55">
          <cell r="C55" t="str">
            <v>林业经济学</v>
          </cell>
          <cell r="D55" t="str">
            <v>32</v>
          </cell>
          <cell r="E55">
            <v>68</v>
          </cell>
          <cell r="F55" t="str">
            <v>农经2001农经2002</v>
          </cell>
          <cell r="G55" t="str">
            <v>专业选修</v>
          </cell>
          <cell r="I55" t="str">
            <v>是</v>
          </cell>
          <cell r="K55" t="str">
            <v>林业经济学</v>
          </cell>
          <cell r="L55" t="str">
            <v>刘俊昌</v>
          </cell>
          <cell r="M55" t="str">
            <v>农业</v>
          </cell>
          <cell r="N55" t="str">
            <v>978-7-109-24544-0</v>
          </cell>
          <cell r="O55">
            <v>43313</v>
          </cell>
          <cell r="P55" t="str">
            <v>2</v>
          </cell>
          <cell r="Q55" t="str">
            <v>无</v>
          </cell>
          <cell r="R55" t="str">
            <v>否</v>
          </cell>
          <cell r="S55">
            <v>0</v>
          </cell>
          <cell r="T55" t="str">
            <v>否</v>
          </cell>
          <cell r="U55" t="str">
            <v>闵师</v>
          </cell>
          <cell r="W55" t="str">
            <v>经管</v>
          </cell>
        </row>
        <row r="56">
          <cell r="C56" t="str">
            <v>林业经济学</v>
          </cell>
          <cell r="D56" t="str">
            <v>32</v>
          </cell>
          <cell r="E56">
            <v>23</v>
          </cell>
          <cell r="F56" t="str">
            <v>2020张之洞班（文管）</v>
          </cell>
          <cell r="G56" t="str">
            <v>专业选修</v>
          </cell>
          <cell r="I56" t="str">
            <v>是</v>
          </cell>
          <cell r="K56" t="str">
            <v>林业经济学</v>
          </cell>
          <cell r="L56" t="str">
            <v>刘俊昌</v>
          </cell>
          <cell r="M56" t="str">
            <v>农业</v>
          </cell>
          <cell r="N56" t="str">
            <v>978-7-109-24544-0</v>
          </cell>
          <cell r="O56">
            <v>43313</v>
          </cell>
          <cell r="P56" t="str">
            <v>2</v>
          </cell>
          <cell r="Q56" t="str">
            <v>无</v>
          </cell>
          <cell r="R56" t="str">
            <v>否</v>
          </cell>
          <cell r="S56">
            <v>0</v>
          </cell>
          <cell r="T56" t="str">
            <v>否</v>
          </cell>
          <cell r="U56" t="str">
            <v>闵师</v>
          </cell>
          <cell r="W56" t="str">
            <v>经管</v>
          </cell>
        </row>
        <row r="57">
          <cell r="C57" t="str">
            <v>期货市场理论与实务A</v>
          </cell>
          <cell r="D57" t="str">
            <v>32</v>
          </cell>
          <cell r="E57">
            <v>34</v>
          </cell>
          <cell r="F57" t="str">
            <v>国贸1901</v>
          </cell>
          <cell r="G57" t="str">
            <v>必修</v>
          </cell>
          <cell r="I57" t="str">
            <v>是</v>
          </cell>
          <cell r="K57" t="str">
            <v>期货与期权教程</v>
          </cell>
          <cell r="L57" t="str">
            <v>李一智</v>
          </cell>
          <cell r="M57" t="str">
            <v>清华</v>
          </cell>
          <cell r="N57" t="str">
            <v>978-7-302-46142-5</v>
          </cell>
          <cell r="O57">
            <v>42736</v>
          </cell>
          <cell r="P57" t="str">
            <v>6</v>
          </cell>
          <cell r="Q57" t="str">
            <v>无</v>
          </cell>
          <cell r="R57" t="str">
            <v>否</v>
          </cell>
          <cell r="S57">
            <v>0</v>
          </cell>
          <cell r="T57" t="str">
            <v>否</v>
          </cell>
          <cell r="U57" t="str">
            <v>黄勇</v>
          </cell>
          <cell r="W57" t="str">
            <v>经管</v>
          </cell>
        </row>
        <row r="58">
          <cell r="C58" t="str">
            <v>期货市场理论与实务A</v>
          </cell>
          <cell r="D58" t="str">
            <v>32</v>
          </cell>
          <cell r="E58">
            <v>74</v>
          </cell>
          <cell r="F58" t="str">
            <v>经济1901经济1902经济1903（洞）</v>
          </cell>
          <cell r="G58" t="str">
            <v>专业选修</v>
          </cell>
          <cell r="I58" t="str">
            <v>是</v>
          </cell>
          <cell r="K58" t="str">
            <v>期货与期权教程</v>
          </cell>
          <cell r="L58" t="str">
            <v>李一智</v>
          </cell>
          <cell r="M58" t="str">
            <v>清华</v>
          </cell>
          <cell r="N58" t="str">
            <v>978-7-302-46142-5</v>
          </cell>
          <cell r="O58">
            <v>42736</v>
          </cell>
          <cell r="P58" t="str">
            <v>6</v>
          </cell>
          <cell r="Q58" t="str">
            <v>无</v>
          </cell>
          <cell r="R58" t="str">
            <v>否</v>
          </cell>
          <cell r="S58">
            <v>0</v>
          </cell>
          <cell r="T58" t="str">
            <v>否</v>
          </cell>
          <cell r="U58" t="str">
            <v>黄勇</v>
          </cell>
          <cell r="W58" t="str">
            <v>经管</v>
          </cell>
        </row>
        <row r="59">
          <cell r="C59" t="str">
            <v>财政学</v>
          </cell>
          <cell r="D59" t="str">
            <v>40</v>
          </cell>
          <cell r="E59">
            <v>72</v>
          </cell>
          <cell r="F59" t="str">
            <v>经济统计1901经济统计1902</v>
          </cell>
          <cell r="G59" t="str">
            <v>专业选修</v>
          </cell>
          <cell r="I59" t="str">
            <v>是</v>
          </cell>
          <cell r="K59" t="str">
            <v>公共财政概论</v>
          </cell>
          <cell r="L59" t="str">
            <v>《公共财政概论》编写组</v>
          </cell>
          <cell r="M59" t="str">
            <v>高教</v>
          </cell>
          <cell r="N59" t="str">
            <v>978-7-04-052210-5</v>
          </cell>
          <cell r="O59">
            <v>43678</v>
          </cell>
          <cell r="P59" t="str">
            <v>1</v>
          </cell>
          <cell r="Q59" t="str">
            <v>是</v>
          </cell>
          <cell r="R59" t="str">
            <v>否</v>
          </cell>
          <cell r="S59" t="str">
            <v>马工程教材</v>
          </cell>
          <cell r="T59" t="str">
            <v>否</v>
          </cell>
          <cell r="U59" t="str">
            <v>陶建平</v>
          </cell>
          <cell r="W59" t="str">
            <v>经管</v>
          </cell>
        </row>
        <row r="60">
          <cell r="C60" t="str">
            <v>保险学原理</v>
          </cell>
          <cell r="D60" t="str">
            <v>32</v>
          </cell>
          <cell r="E60">
            <v>30</v>
          </cell>
          <cell r="F60" t="str">
            <v>国贸2001国贸2002（洞班）</v>
          </cell>
          <cell r="G60" t="str">
            <v>专业选修</v>
          </cell>
          <cell r="I60" t="str">
            <v>是</v>
          </cell>
          <cell r="K60" t="str">
            <v>保险学原理</v>
          </cell>
          <cell r="L60" t="str">
            <v>张虹、陈迪红</v>
          </cell>
          <cell r="M60" t="str">
            <v>清华</v>
          </cell>
          <cell r="N60" t="str">
            <v>978-7-302-50578-5</v>
          </cell>
          <cell r="O60">
            <v>43282</v>
          </cell>
          <cell r="P60">
            <v>1</v>
          </cell>
          <cell r="Q60" t="str">
            <v>无</v>
          </cell>
          <cell r="R60" t="str">
            <v>否</v>
          </cell>
          <cell r="S60">
            <v>0</v>
          </cell>
          <cell r="T60" t="str">
            <v>否</v>
          </cell>
          <cell r="U60" t="str">
            <v>柳鹏程</v>
          </cell>
          <cell r="V60">
            <v>2</v>
          </cell>
          <cell r="W60" t="str">
            <v>经管</v>
          </cell>
        </row>
        <row r="61">
          <cell r="C61" t="str">
            <v>保险学原理</v>
          </cell>
          <cell r="D61" t="str">
            <v>32</v>
          </cell>
          <cell r="E61">
            <v>63</v>
          </cell>
          <cell r="F61" t="str">
            <v>经济统计2001经济统计2002经济统计2003（洞班）</v>
          </cell>
          <cell r="G61" t="str">
            <v>专业选修</v>
          </cell>
          <cell r="I61" t="str">
            <v>是</v>
          </cell>
          <cell r="K61" t="str">
            <v>保险学原理</v>
          </cell>
          <cell r="L61" t="str">
            <v>张虹、陈迪红</v>
          </cell>
          <cell r="M61" t="str">
            <v>清华</v>
          </cell>
          <cell r="N61" t="str">
            <v>978-7-302-50578-5</v>
          </cell>
          <cell r="O61">
            <v>43282</v>
          </cell>
          <cell r="P61">
            <v>1</v>
          </cell>
          <cell r="Q61" t="str">
            <v>无</v>
          </cell>
          <cell r="R61" t="str">
            <v>否</v>
          </cell>
          <cell r="S61">
            <v>0</v>
          </cell>
          <cell r="T61" t="str">
            <v>否</v>
          </cell>
          <cell r="U61" t="str">
            <v>柳鹏程</v>
          </cell>
          <cell r="W61" t="str">
            <v>经管</v>
          </cell>
        </row>
        <row r="62">
          <cell r="C62" t="str">
            <v>保险学原理</v>
          </cell>
          <cell r="D62" t="str">
            <v>32</v>
          </cell>
          <cell r="E62">
            <v>70</v>
          </cell>
          <cell r="F62" t="str">
            <v>经济2001经济2002经济2003（洞班）</v>
          </cell>
          <cell r="G62" t="str">
            <v>专业选修</v>
          </cell>
          <cell r="I62" t="str">
            <v>是</v>
          </cell>
          <cell r="K62" t="str">
            <v>保险学原理</v>
          </cell>
          <cell r="L62" t="str">
            <v>张虹、陈迪红</v>
          </cell>
          <cell r="M62" t="str">
            <v>清华</v>
          </cell>
          <cell r="N62" t="str">
            <v>978-7-302-50578-5</v>
          </cell>
          <cell r="O62">
            <v>43282</v>
          </cell>
          <cell r="P62">
            <v>1</v>
          </cell>
          <cell r="Q62" t="str">
            <v>无</v>
          </cell>
          <cell r="R62" t="str">
            <v>否</v>
          </cell>
          <cell r="S62">
            <v>0</v>
          </cell>
          <cell r="T62" t="str">
            <v>否</v>
          </cell>
          <cell r="U62" t="str">
            <v>柳鹏程</v>
          </cell>
          <cell r="W62" t="str">
            <v>经管</v>
          </cell>
        </row>
        <row r="63">
          <cell r="C63" t="str">
            <v>贸易经济学</v>
          </cell>
          <cell r="D63" t="str">
            <v>48</v>
          </cell>
          <cell r="E63">
            <v>74</v>
          </cell>
          <cell r="F63" t="str">
            <v>农经1901农经1902</v>
          </cell>
          <cell r="G63" t="str">
            <v>专业选修</v>
          </cell>
          <cell r="I63" t="str">
            <v>是</v>
          </cell>
          <cell r="K63" t="str">
            <v>贸易经济学</v>
          </cell>
          <cell r="L63" t="str">
            <v>柳思维、高觉明</v>
          </cell>
          <cell r="M63" t="str">
            <v>高等教育出版社</v>
          </cell>
          <cell r="N63" t="str">
            <v>978-7-04-055578-3</v>
          </cell>
          <cell r="O63">
            <v>44348</v>
          </cell>
          <cell r="P63">
            <v>4</v>
          </cell>
          <cell r="Q63" t="str">
            <v>无</v>
          </cell>
          <cell r="R63" t="str">
            <v>否</v>
          </cell>
          <cell r="S63" t="str">
            <v>国家（省）级规划教材</v>
          </cell>
          <cell r="T63" t="str">
            <v>否</v>
          </cell>
          <cell r="U63" t="str">
            <v>李凡</v>
          </cell>
          <cell r="W63" t="str">
            <v>经管</v>
          </cell>
        </row>
        <row r="64">
          <cell r="C64" t="str">
            <v>贸易经济学</v>
          </cell>
          <cell r="D64" t="str">
            <v>48</v>
          </cell>
          <cell r="E64">
            <v>27</v>
          </cell>
          <cell r="F64" t="str">
            <v>2019张之洞班(文管)</v>
          </cell>
          <cell r="G64" t="str">
            <v>专业选修</v>
          </cell>
          <cell r="I64" t="str">
            <v>是</v>
          </cell>
          <cell r="K64" t="str">
            <v>贸易经济学</v>
          </cell>
          <cell r="L64" t="str">
            <v>柳思维、高觉明</v>
          </cell>
          <cell r="M64" t="str">
            <v>高等教育出版社</v>
          </cell>
          <cell r="N64" t="str">
            <v>978-7-04-055578-3</v>
          </cell>
          <cell r="O64">
            <v>44348</v>
          </cell>
          <cell r="P64">
            <v>4</v>
          </cell>
          <cell r="Q64" t="str">
            <v>无</v>
          </cell>
          <cell r="R64" t="str">
            <v>否</v>
          </cell>
          <cell r="S64" t="str">
            <v>国家（省）级规划教材</v>
          </cell>
          <cell r="T64" t="str">
            <v>否</v>
          </cell>
          <cell r="U64" t="str">
            <v>李凡</v>
          </cell>
          <cell r="W64" t="str">
            <v>经管</v>
          </cell>
        </row>
        <row r="65">
          <cell r="C65" t="str">
            <v>贸易经济学</v>
          </cell>
          <cell r="D65" t="str">
            <v>48</v>
          </cell>
          <cell r="E65">
            <v>30</v>
          </cell>
          <cell r="F65" t="str">
            <v>国贸2001国贸2002（洞班）</v>
          </cell>
          <cell r="G65" t="str">
            <v>专业选修</v>
          </cell>
          <cell r="I65" t="str">
            <v>是</v>
          </cell>
          <cell r="K65" t="str">
            <v>贸易经济学</v>
          </cell>
          <cell r="L65" t="str">
            <v>柳思维、高觉明</v>
          </cell>
          <cell r="M65" t="str">
            <v>高等教育出版社</v>
          </cell>
          <cell r="N65" t="str">
            <v>978-7-04-055578-3</v>
          </cell>
          <cell r="O65">
            <v>44348</v>
          </cell>
          <cell r="P65">
            <v>4</v>
          </cell>
          <cell r="Q65" t="str">
            <v>无</v>
          </cell>
          <cell r="R65" t="str">
            <v>否</v>
          </cell>
          <cell r="S65" t="str">
            <v>国家（省）级规划教材</v>
          </cell>
          <cell r="T65" t="str">
            <v>否</v>
          </cell>
          <cell r="U65" t="str">
            <v>李凡</v>
          </cell>
          <cell r="W65" t="str">
            <v>经管</v>
          </cell>
        </row>
        <row r="66">
          <cell r="C66" t="str">
            <v>贸易经济学</v>
          </cell>
          <cell r="D66" t="str">
            <v>48</v>
          </cell>
          <cell r="E66">
            <v>70</v>
          </cell>
          <cell r="F66" t="str">
            <v>经济2001经济2002经济2003（洞班）</v>
          </cell>
          <cell r="G66" t="str">
            <v>必修</v>
          </cell>
          <cell r="I66" t="str">
            <v>是</v>
          </cell>
          <cell r="K66" t="str">
            <v>贸易经济学</v>
          </cell>
          <cell r="L66" t="str">
            <v>柳思维、高觉明</v>
          </cell>
          <cell r="M66" t="str">
            <v>高等教育出版社</v>
          </cell>
          <cell r="N66" t="str">
            <v>978-7-04-055578-3</v>
          </cell>
          <cell r="O66">
            <v>44348</v>
          </cell>
          <cell r="P66">
            <v>4</v>
          </cell>
          <cell r="Q66" t="str">
            <v>无</v>
          </cell>
          <cell r="R66" t="str">
            <v>否</v>
          </cell>
          <cell r="S66" t="str">
            <v>国家（省）级规划教材</v>
          </cell>
          <cell r="T66" t="str">
            <v>否</v>
          </cell>
          <cell r="U66" t="str">
            <v>李凡</v>
          </cell>
          <cell r="W66" t="str">
            <v>经管</v>
          </cell>
        </row>
        <row r="67">
          <cell r="C67" t="str">
            <v>国际贸易实务A</v>
          </cell>
          <cell r="D67" t="str">
            <v>40</v>
          </cell>
          <cell r="E67">
            <v>30</v>
          </cell>
          <cell r="F67" t="str">
            <v>国贸2001国贸2002（洞班）</v>
          </cell>
          <cell r="G67" t="str">
            <v>必修</v>
          </cell>
          <cell r="I67" t="str">
            <v>是</v>
          </cell>
          <cell r="K67" t="str">
            <v>国际贸易实务</v>
          </cell>
          <cell r="L67" t="str">
            <v>刘颖</v>
          </cell>
          <cell r="M67" t="str">
            <v>农业出版社</v>
          </cell>
          <cell r="N67" t="str">
            <v>978-7-10-928296-4</v>
          </cell>
          <cell r="P67">
            <v>2</v>
          </cell>
          <cell r="Q67" t="str">
            <v>无</v>
          </cell>
          <cell r="R67" t="str">
            <v>否</v>
          </cell>
          <cell r="S67" t="str">
            <v>农林院校规划教材</v>
          </cell>
          <cell r="T67" t="str">
            <v>否</v>
          </cell>
          <cell r="U67" t="str">
            <v>马强</v>
          </cell>
          <cell r="W67" t="str">
            <v>经管</v>
          </cell>
        </row>
        <row r="68">
          <cell r="C68" t="str">
            <v>国际贸易实务A</v>
          </cell>
          <cell r="D68" t="str">
            <v>40</v>
          </cell>
          <cell r="E68">
            <v>70</v>
          </cell>
          <cell r="F68" t="str">
            <v>经济2001经济2002经济2003（洞班）</v>
          </cell>
          <cell r="G68" t="str">
            <v>必修</v>
          </cell>
          <cell r="I68" t="str">
            <v>是</v>
          </cell>
          <cell r="K68" t="str">
            <v>国际贸易实务</v>
          </cell>
          <cell r="L68" t="str">
            <v>刘颖</v>
          </cell>
          <cell r="M68" t="str">
            <v>农业出版社</v>
          </cell>
          <cell r="N68" t="str">
            <v>978-7-10-928296-4</v>
          </cell>
          <cell r="P68">
            <v>2</v>
          </cell>
          <cell r="Q68" t="str">
            <v>无</v>
          </cell>
          <cell r="R68" t="str">
            <v>否</v>
          </cell>
          <cell r="S68" t="str">
            <v>农林院校规划教材</v>
          </cell>
          <cell r="T68" t="str">
            <v>否</v>
          </cell>
          <cell r="U68" t="str">
            <v>马强</v>
          </cell>
          <cell r="W68" t="str">
            <v>经管</v>
          </cell>
        </row>
        <row r="69">
          <cell r="C69" t="str">
            <v>国际贸易学</v>
          </cell>
          <cell r="D69" t="str">
            <v>48</v>
          </cell>
          <cell r="E69">
            <v>25</v>
          </cell>
          <cell r="F69" t="str">
            <v>工商1901</v>
          </cell>
          <cell r="G69" t="str">
            <v>专业选修</v>
          </cell>
          <cell r="I69" t="str">
            <v>是</v>
          </cell>
          <cell r="K69" t="str">
            <v>国际贸易</v>
          </cell>
          <cell r="L69" t="str">
            <v>海闻|P.林德特</v>
          </cell>
          <cell r="M69" t="str">
            <v>格致</v>
          </cell>
          <cell r="N69" t="str">
            <v>978-7-5432-2073-7</v>
          </cell>
          <cell r="O69">
            <v>43070</v>
          </cell>
          <cell r="P69" t="str">
            <v>1</v>
          </cell>
          <cell r="Q69" t="str">
            <v>无</v>
          </cell>
          <cell r="R69" t="str">
            <v>否</v>
          </cell>
          <cell r="S69">
            <v>0</v>
          </cell>
          <cell r="T69" t="str">
            <v>否</v>
          </cell>
          <cell r="U69" t="str">
            <v>朱再清</v>
          </cell>
          <cell r="W69" t="str">
            <v>经管</v>
          </cell>
        </row>
        <row r="70">
          <cell r="C70" t="str">
            <v>国际贸易学</v>
          </cell>
          <cell r="D70" t="str">
            <v>48</v>
          </cell>
          <cell r="E70">
            <v>64</v>
          </cell>
          <cell r="F70" t="str">
            <v>人力1901人力1902</v>
          </cell>
          <cell r="G70" t="str">
            <v>专业选修</v>
          </cell>
          <cell r="I70" t="str">
            <v>是</v>
          </cell>
          <cell r="K70" t="str">
            <v>国际贸易</v>
          </cell>
          <cell r="L70" t="str">
            <v>海闻|P.林德特</v>
          </cell>
          <cell r="M70" t="str">
            <v>格致</v>
          </cell>
          <cell r="N70" t="str">
            <v>978-7-5432-2073-7</v>
          </cell>
          <cell r="O70">
            <v>43070</v>
          </cell>
          <cell r="P70" t="str">
            <v>1</v>
          </cell>
          <cell r="Q70" t="str">
            <v>无</v>
          </cell>
          <cell r="R70" t="str">
            <v>否</v>
          </cell>
          <cell r="S70">
            <v>0</v>
          </cell>
          <cell r="T70" t="str">
            <v>否</v>
          </cell>
          <cell r="U70" t="str">
            <v>朱再清</v>
          </cell>
          <cell r="W70" t="str">
            <v>经管</v>
          </cell>
        </row>
        <row r="71">
          <cell r="C71" t="str">
            <v>国际贸易学</v>
          </cell>
          <cell r="D71" t="str">
            <v>48</v>
          </cell>
          <cell r="E71">
            <v>58</v>
          </cell>
          <cell r="F71" t="str">
            <v>市营1901市营1902</v>
          </cell>
          <cell r="G71" t="str">
            <v>专业选修</v>
          </cell>
          <cell r="I71" t="str">
            <v>是</v>
          </cell>
          <cell r="K71" t="str">
            <v>国际贸易</v>
          </cell>
          <cell r="L71" t="str">
            <v>海闻|P.林德特</v>
          </cell>
          <cell r="M71" t="str">
            <v>格致</v>
          </cell>
          <cell r="N71" t="str">
            <v>978-7-5432-2073-7</v>
          </cell>
          <cell r="O71">
            <v>43070</v>
          </cell>
          <cell r="P71" t="str">
            <v>1</v>
          </cell>
          <cell r="Q71" t="str">
            <v>无</v>
          </cell>
          <cell r="R71" t="str">
            <v>否</v>
          </cell>
          <cell r="S71">
            <v>0</v>
          </cell>
          <cell r="T71" t="str">
            <v>否</v>
          </cell>
          <cell r="U71" t="str">
            <v>朱再清</v>
          </cell>
          <cell r="W71" t="str">
            <v>经管</v>
          </cell>
        </row>
        <row r="72">
          <cell r="C72" t="str">
            <v>国际贸易学</v>
          </cell>
          <cell r="D72" t="str">
            <v>48</v>
          </cell>
          <cell r="E72">
            <v>101</v>
          </cell>
          <cell r="F72" t="str">
            <v>园艺1901园艺1902园艺1903</v>
          </cell>
          <cell r="G72" t="str">
            <v>专业选修</v>
          </cell>
          <cell r="I72" t="str">
            <v>是</v>
          </cell>
          <cell r="K72" t="str">
            <v>国际贸易</v>
          </cell>
          <cell r="L72" t="str">
            <v>海闻|P.林德特</v>
          </cell>
          <cell r="M72" t="str">
            <v>格致</v>
          </cell>
          <cell r="N72" t="str">
            <v>978-7-5432-2073-7</v>
          </cell>
          <cell r="O72">
            <v>43070</v>
          </cell>
          <cell r="P72" t="str">
            <v>1</v>
          </cell>
          <cell r="Q72" t="str">
            <v>无</v>
          </cell>
          <cell r="R72" t="str">
            <v>否</v>
          </cell>
          <cell r="S72">
            <v>0</v>
          </cell>
          <cell r="T72" t="str">
            <v>否</v>
          </cell>
          <cell r="U72" t="str">
            <v>朱再清</v>
          </cell>
          <cell r="W72" t="str">
            <v>经管</v>
          </cell>
        </row>
        <row r="73">
          <cell r="C73" t="str">
            <v>国际贸易学</v>
          </cell>
          <cell r="D73" t="str">
            <v>48</v>
          </cell>
          <cell r="E73">
            <v>30</v>
          </cell>
          <cell r="F73" t="str">
            <v>国贸2001国贸2002（洞班）</v>
          </cell>
          <cell r="G73" t="str">
            <v>必修</v>
          </cell>
          <cell r="I73" t="str">
            <v>是</v>
          </cell>
          <cell r="K73" t="str">
            <v>国际贸易</v>
          </cell>
          <cell r="L73" t="str">
            <v>海闻|P.林德特</v>
          </cell>
          <cell r="M73" t="str">
            <v>格致</v>
          </cell>
          <cell r="N73" t="str">
            <v>978-7-5432-2073-7</v>
          </cell>
          <cell r="O73">
            <v>43070</v>
          </cell>
          <cell r="P73" t="str">
            <v>1</v>
          </cell>
          <cell r="Q73" t="str">
            <v>无</v>
          </cell>
          <cell r="R73" t="str">
            <v>否</v>
          </cell>
          <cell r="S73">
            <v>0</v>
          </cell>
          <cell r="T73" t="str">
            <v>否</v>
          </cell>
          <cell r="U73" t="str">
            <v>朱再清</v>
          </cell>
          <cell r="W73" t="str">
            <v>经管</v>
          </cell>
        </row>
        <row r="74">
          <cell r="C74" t="str">
            <v>国际贸易学</v>
          </cell>
          <cell r="D74" t="str">
            <v>48</v>
          </cell>
          <cell r="E74">
            <v>63</v>
          </cell>
          <cell r="F74" t="str">
            <v>经济统计2001经济统计2002经济统计2003（洞班）</v>
          </cell>
          <cell r="G74" t="str">
            <v>专业选修</v>
          </cell>
          <cell r="I74" t="str">
            <v>是</v>
          </cell>
          <cell r="K74" t="str">
            <v>国际贸易</v>
          </cell>
          <cell r="L74" t="str">
            <v>海闻|P.林德特</v>
          </cell>
          <cell r="M74" t="str">
            <v>格致</v>
          </cell>
          <cell r="N74" t="str">
            <v>978-7-5432-2073-7</v>
          </cell>
          <cell r="O74">
            <v>43070</v>
          </cell>
          <cell r="P74" t="str">
            <v>1</v>
          </cell>
          <cell r="Q74" t="str">
            <v>无</v>
          </cell>
          <cell r="R74" t="str">
            <v>否</v>
          </cell>
          <cell r="S74">
            <v>0</v>
          </cell>
          <cell r="T74" t="str">
            <v>否</v>
          </cell>
          <cell r="U74" t="str">
            <v>朱再清</v>
          </cell>
          <cell r="W74" t="str">
            <v>经管</v>
          </cell>
        </row>
        <row r="75">
          <cell r="C75" t="str">
            <v>国际贸易学</v>
          </cell>
          <cell r="D75" t="str">
            <v>48</v>
          </cell>
          <cell r="E75">
            <v>70</v>
          </cell>
          <cell r="F75" t="str">
            <v>经济2001经济2002经济2003（洞班）</v>
          </cell>
          <cell r="G75" t="str">
            <v>专业选修</v>
          </cell>
          <cell r="I75" t="str">
            <v>是</v>
          </cell>
          <cell r="K75" t="str">
            <v>国际贸易</v>
          </cell>
          <cell r="L75" t="str">
            <v>海闻|P.林德特</v>
          </cell>
          <cell r="M75" t="str">
            <v>格致</v>
          </cell>
          <cell r="N75" t="str">
            <v>978-7-5432-2073-7</v>
          </cell>
          <cell r="O75">
            <v>43070</v>
          </cell>
          <cell r="P75" t="str">
            <v>1</v>
          </cell>
          <cell r="Q75" t="str">
            <v>无</v>
          </cell>
          <cell r="R75" t="str">
            <v>否</v>
          </cell>
          <cell r="S75">
            <v>0</v>
          </cell>
          <cell r="T75" t="str">
            <v>否</v>
          </cell>
          <cell r="U75" t="str">
            <v>朱再清</v>
          </cell>
          <cell r="W75" t="str">
            <v>经管</v>
          </cell>
        </row>
        <row r="76">
          <cell r="C76" t="str">
            <v>产业经济学</v>
          </cell>
          <cell r="D76" t="str">
            <v>40</v>
          </cell>
          <cell r="E76">
            <v>74</v>
          </cell>
          <cell r="F76" t="str">
            <v>农经1901农经1902</v>
          </cell>
          <cell r="G76" t="str">
            <v>专业选修</v>
          </cell>
          <cell r="I76" t="str">
            <v>是</v>
          </cell>
          <cell r="K76" t="str">
            <v>产业组织理论</v>
          </cell>
          <cell r="L76" t="str">
            <v>吴汉洪</v>
          </cell>
          <cell r="M76" t="str">
            <v>人大</v>
          </cell>
          <cell r="N76" t="str">
            <v>978-7-300-25973-4 </v>
          </cell>
          <cell r="O76">
            <v>43313</v>
          </cell>
          <cell r="P76" t="str">
            <v>2</v>
          </cell>
          <cell r="Q76" t="str">
            <v>无</v>
          </cell>
          <cell r="R76" t="str">
            <v>否</v>
          </cell>
          <cell r="S76">
            <v>0</v>
          </cell>
          <cell r="T76" t="str">
            <v>否</v>
          </cell>
          <cell r="U76" t="str">
            <v>曾光</v>
          </cell>
          <cell r="W76" t="str">
            <v>经管</v>
          </cell>
        </row>
        <row r="77">
          <cell r="C77" t="str">
            <v>产业经济学</v>
          </cell>
          <cell r="D77" t="str">
            <v>40</v>
          </cell>
          <cell r="E77">
            <v>27</v>
          </cell>
          <cell r="F77" t="str">
            <v>2019张之洞班(文管)</v>
          </cell>
          <cell r="G77" t="str">
            <v>专业选修</v>
          </cell>
          <cell r="I77" t="str">
            <v>是</v>
          </cell>
          <cell r="K77" t="str">
            <v>产业组织理论</v>
          </cell>
          <cell r="L77" t="str">
            <v>吴汉洪</v>
          </cell>
          <cell r="M77" t="str">
            <v>人大</v>
          </cell>
          <cell r="N77" t="str">
            <v>978-7-300-25973-4 </v>
          </cell>
          <cell r="O77">
            <v>43313</v>
          </cell>
          <cell r="P77" t="str">
            <v>2</v>
          </cell>
          <cell r="Q77" t="str">
            <v>无</v>
          </cell>
          <cell r="R77" t="str">
            <v>否</v>
          </cell>
          <cell r="S77">
            <v>0</v>
          </cell>
          <cell r="T77" t="str">
            <v>否</v>
          </cell>
          <cell r="U77" t="str">
            <v>曾光</v>
          </cell>
          <cell r="W77" t="str">
            <v>经管</v>
          </cell>
        </row>
        <row r="78">
          <cell r="C78" t="str">
            <v>产业经济学</v>
          </cell>
          <cell r="D78" t="str">
            <v>40</v>
          </cell>
          <cell r="E78">
            <v>30</v>
          </cell>
          <cell r="F78" t="str">
            <v>工商2001</v>
          </cell>
          <cell r="G78" t="str">
            <v>专业选修</v>
          </cell>
          <cell r="I78" t="str">
            <v>是</v>
          </cell>
          <cell r="K78" t="str">
            <v>产业组织理论</v>
          </cell>
          <cell r="L78" t="str">
            <v>吴汉洪</v>
          </cell>
          <cell r="M78" t="str">
            <v>人大</v>
          </cell>
          <cell r="N78" t="str">
            <v>978-7-300-25973-4 </v>
          </cell>
          <cell r="O78">
            <v>43313</v>
          </cell>
          <cell r="P78" t="str">
            <v>2</v>
          </cell>
          <cell r="Q78" t="str">
            <v>无</v>
          </cell>
          <cell r="R78" t="str">
            <v>否</v>
          </cell>
          <cell r="S78">
            <v>0</v>
          </cell>
          <cell r="T78" t="str">
            <v>否</v>
          </cell>
          <cell r="U78" t="str">
            <v>曾光</v>
          </cell>
          <cell r="W78" t="str">
            <v>经管</v>
          </cell>
        </row>
        <row r="79">
          <cell r="C79" t="str">
            <v>产业经济学</v>
          </cell>
          <cell r="D79" t="str">
            <v>40</v>
          </cell>
          <cell r="E79">
            <v>70</v>
          </cell>
          <cell r="F79" t="str">
            <v>经济2001经济2002经济2003（洞班）</v>
          </cell>
          <cell r="G79" t="str">
            <v>必修</v>
          </cell>
          <cell r="I79" t="str">
            <v>是</v>
          </cell>
          <cell r="K79" t="str">
            <v>产业组织理论</v>
          </cell>
          <cell r="L79" t="str">
            <v>吴汉洪</v>
          </cell>
          <cell r="M79" t="str">
            <v>人大</v>
          </cell>
          <cell r="N79" t="str">
            <v>978-7-300-25973-4 </v>
          </cell>
          <cell r="O79">
            <v>43313</v>
          </cell>
          <cell r="P79" t="str">
            <v>2</v>
          </cell>
          <cell r="Q79" t="str">
            <v>无</v>
          </cell>
          <cell r="R79" t="str">
            <v>否</v>
          </cell>
          <cell r="S79">
            <v>0</v>
          </cell>
          <cell r="T79" t="str">
            <v>否</v>
          </cell>
          <cell r="U79" t="str">
            <v>曾光</v>
          </cell>
          <cell r="W79" t="str">
            <v>经管</v>
          </cell>
        </row>
        <row r="80">
          <cell r="C80" t="str">
            <v>公共经济学</v>
          </cell>
          <cell r="D80" t="str">
            <v>40</v>
          </cell>
          <cell r="E80">
            <v>74</v>
          </cell>
          <cell r="F80" t="str">
            <v>经济1901经济1902经济1903（洞）</v>
          </cell>
          <cell r="G80" t="str">
            <v>必修</v>
          </cell>
          <cell r="I80" t="str">
            <v>是</v>
          </cell>
          <cell r="K80" t="str">
            <v>公共财政概论</v>
          </cell>
          <cell r="L80" t="str">
            <v>《公共财政概论》编写组</v>
          </cell>
          <cell r="M80" t="str">
            <v>高教</v>
          </cell>
          <cell r="N80" t="str">
            <v>978-7-04-052210-5</v>
          </cell>
          <cell r="O80">
            <v>43678</v>
          </cell>
          <cell r="P80">
            <v>1</v>
          </cell>
          <cell r="Q80" t="str">
            <v>是</v>
          </cell>
          <cell r="R80" t="str">
            <v>否</v>
          </cell>
          <cell r="S80" t="str">
            <v>马工程教材</v>
          </cell>
          <cell r="T80" t="str">
            <v>否</v>
          </cell>
          <cell r="U80" t="str">
            <v>涂涛涛</v>
          </cell>
          <cell r="V80">
            <v>2</v>
          </cell>
          <cell r="W80" t="str">
            <v>经管</v>
          </cell>
        </row>
        <row r="81">
          <cell r="C81" t="str">
            <v>国际投资学</v>
          </cell>
          <cell r="D81" t="str">
            <v>32</v>
          </cell>
          <cell r="E81">
            <v>30</v>
          </cell>
          <cell r="F81" t="str">
            <v>国贸2001国贸2002（洞班）</v>
          </cell>
          <cell r="G81" t="str">
            <v>专业选修</v>
          </cell>
          <cell r="I81" t="str">
            <v>是</v>
          </cell>
          <cell r="K81" t="str">
            <v>国际投资学</v>
          </cell>
          <cell r="L81" t="str">
            <v>杨晔|杨大楷</v>
          </cell>
          <cell r="M81" t="str">
            <v>上海财大</v>
          </cell>
          <cell r="N81" t="str">
            <v>978-7-5642-2149-2</v>
          </cell>
          <cell r="O81">
            <v>42217</v>
          </cell>
          <cell r="P81" t="str">
            <v>5</v>
          </cell>
          <cell r="Q81" t="str">
            <v>无</v>
          </cell>
          <cell r="R81" t="str">
            <v>否</v>
          </cell>
          <cell r="S81">
            <v>0</v>
          </cell>
          <cell r="T81" t="str">
            <v>否</v>
          </cell>
          <cell r="U81" t="str">
            <v>马春艳</v>
          </cell>
          <cell r="W81" t="str">
            <v>经管</v>
          </cell>
        </row>
        <row r="82">
          <cell r="C82" t="str">
            <v>世界经济学</v>
          </cell>
          <cell r="D82" t="str">
            <v>40</v>
          </cell>
          <cell r="E82">
            <v>30</v>
          </cell>
          <cell r="F82" t="str">
            <v>国贸2001国贸2002（洞班）</v>
          </cell>
          <cell r="G82" t="str">
            <v>专业选修</v>
          </cell>
          <cell r="I82" t="str">
            <v>是</v>
          </cell>
          <cell r="K82" t="str">
            <v>世界经济概论（第二版）</v>
          </cell>
          <cell r="L82" t="str">
            <v>《世界经济概论》编写组</v>
          </cell>
          <cell r="M82" t="str">
            <v>高教</v>
          </cell>
          <cell r="N82" t="str">
            <v>978-7-04-053730-7</v>
          </cell>
          <cell r="P82">
            <v>2</v>
          </cell>
          <cell r="Q82" t="str">
            <v>是</v>
          </cell>
          <cell r="R82" t="str">
            <v>否</v>
          </cell>
          <cell r="S82" t="str">
            <v>马工程教材</v>
          </cell>
          <cell r="T82" t="str">
            <v>否</v>
          </cell>
          <cell r="U82" t="str">
            <v>毛海欧</v>
          </cell>
          <cell r="W82" t="str">
            <v>经管</v>
          </cell>
        </row>
        <row r="83">
          <cell r="C83" t="str">
            <v>世界经济学</v>
          </cell>
          <cell r="D83" t="str">
            <v>40</v>
          </cell>
          <cell r="E83">
            <v>70</v>
          </cell>
          <cell r="F83" t="str">
            <v>经济2001经济2002经济2003（洞班）</v>
          </cell>
          <cell r="G83" t="str">
            <v>专业选修</v>
          </cell>
          <cell r="I83" t="str">
            <v>是</v>
          </cell>
          <cell r="K83" t="str">
            <v>世界经济概论（第二版）</v>
          </cell>
          <cell r="L83" t="str">
            <v>《世界经济概论》编写组</v>
          </cell>
          <cell r="M83" t="str">
            <v>高教</v>
          </cell>
          <cell r="N83" t="str">
            <v>978-7-04-053730-7</v>
          </cell>
          <cell r="P83">
            <v>2</v>
          </cell>
          <cell r="Q83" t="str">
            <v>是</v>
          </cell>
          <cell r="R83" t="str">
            <v>否</v>
          </cell>
          <cell r="S83" t="str">
            <v>马工程教材</v>
          </cell>
          <cell r="T83" t="str">
            <v>否</v>
          </cell>
          <cell r="U83" t="str">
            <v>毛海欧</v>
          </cell>
          <cell r="W83" t="str">
            <v>经管</v>
          </cell>
        </row>
        <row r="84">
          <cell r="C84" t="str">
            <v>国际金融</v>
          </cell>
          <cell r="D84" t="str">
            <v>32</v>
          </cell>
          <cell r="E84">
            <v>64</v>
          </cell>
          <cell r="F84" t="str">
            <v>财管2001财管2002财管2003（洞班）</v>
          </cell>
          <cell r="G84" t="str">
            <v>专业选修</v>
          </cell>
          <cell r="I84" t="str">
            <v>是</v>
          </cell>
          <cell r="K84" t="str">
            <v>国际金融</v>
          </cell>
          <cell r="L84" t="str">
            <v>王晓光</v>
          </cell>
          <cell r="M84" t="str">
            <v>清华</v>
          </cell>
          <cell r="N84" t="str">
            <v>978-7-302-52400-7 </v>
          </cell>
          <cell r="O84">
            <v>43556</v>
          </cell>
          <cell r="P84" t="str">
            <v>5</v>
          </cell>
          <cell r="Q84" t="str">
            <v>无</v>
          </cell>
          <cell r="R84" t="str">
            <v>否</v>
          </cell>
          <cell r="S84">
            <v>0</v>
          </cell>
          <cell r="T84" t="str">
            <v>否</v>
          </cell>
          <cell r="U84" t="str">
            <v>黄勇</v>
          </cell>
          <cell r="W84" t="str">
            <v>经管</v>
          </cell>
        </row>
        <row r="85">
          <cell r="C85" t="str">
            <v>农业政策学</v>
          </cell>
          <cell r="D85" t="str">
            <v>32</v>
          </cell>
          <cell r="E85">
            <v>47</v>
          </cell>
          <cell r="F85" t="str">
            <v>行政管理1901行政管理1902</v>
          </cell>
          <cell r="G85" t="str">
            <v>专业选修</v>
          </cell>
          <cell r="I85" t="str">
            <v>是</v>
          </cell>
          <cell r="K85" t="str">
            <v>农业政策学</v>
          </cell>
          <cell r="L85" t="str">
            <v>钟甫宁</v>
          </cell>
          <cell r="M85" t="str">
            <v>农业</v>
          </cell>
          <cell r="N85" t="str">
            <v>978-7-109-15618-0</v>
          </cell>
          <cell r="O85">
            <v>40634</v>
          </cell>
          <cell r="P85" t="str">
            <v>3</v>
          </cell>
          <cell r="Q85" t="str">
            <v>无</v>
          </cell>
          <cell r="R85" t="str">
            <v>否</v>
          </cell>
          <cell r="S85">
            <v>0</v>
          </cell>
          <cell r="T85" t="str">
            <v>否</v>
          </cell>
          <cell r="U85" t="str">
            <v>王宏杰</v>
          </cell>
          <cell r="W85" t="str">
            <v>经管</v>
          </cell>
        </row>
        <row r="86">
          <cell r="C86" t="str">
            <v>农业政策学</v>
          </cell>
          <cell r="D86" t="str">
            <v>32</v>
          </cell>
          <cell r="E86">
            <v>68</v>
          </cell>
          <cell r="F86" t="str">
            <v>农经2001农经2002</v>
          </cell>
          <cell r="G86" t="str">
            <v>必修</v>
          </cell>
          <cell r="I86" t="str">
            <v>是</v>
          </cell>
          <cell r="K86" t="str">
            <v>农业政策学</v>
          </cell>
          <cell r="L86" t="str">
            <v>钟甫宁</v>
          </cell>
          <cell r="M86" t="str">
            <v>农业</v>
          </cell>
          <cell r="N86" t="str">
            <v>978-7-109-15618-0</v>
          </cell>
          <cell r="O86">
            <v>40634</v>
          </cell>
          <cell r="P86" t="str">
            <v>3</v>
          </cell>
          <cell r="Q86" t="str">
            <v>无</v>
          </cell>
          <cell r="R86" t="str">
            <v>否</v>
          </cell>
          <cell r="S86">
            <v>0</v>
          </cell>
          <cell r="T86" t="str">
            <v>否</v>
          </cell>
          <cell r="U86" t="str">
            <v>王宏杰</v>
          </cell>
          <cell r="W86" t="str">
            <v>经管</v>
          </cell>
        </row>
        <row r="87">
          <cell r="C87" t="str">
            <v>农业政策学</v>
          </cell>
          <cell r="D87" t="str">
            <v>32</v>
          </cell>
          <cell r="E87">
            <v>23</v>
          </cell>
          <cell r="F87" t="str">
            <v>2020张之洞班（文管）</v>
          </cell>
          <cell r="G87" t="str">
            <v>必修</v>
          </cell>
          <cell r="I87" t="str">
            <v>是</v>
          </cell>
          <cell r="K87" t="str">
            <v>农业政策学</v>
          </cell>
          <cell r="L87" t="str">
            <v>钟甫宁</v>
          </cell>
          <cell r="M87" t="str">
            <v>农业</v>
          </cell>
          <cell r="N87" t="str">
            <v>978-7-109-15618-0</v>
          </cell>
          <cell r="O87">
            <v>40634</v>
          </cell>
          <cell r="P87" t="str">
            <v>3</v>
          </cell>
          <cell r="Q87" t="str">
            <v>无</v>
          </cell>
          <cell r="R87" t="str">
            <v>否</v>
          </cell>
          <cell r="S87">
            <v>0</v>
          </cell>
          <cell r="T87" t="str">
            <v>否</v>
          </cell>
          <cell r="U87" t="str">
            <v>王宏杰</v>
          </cell>
          <cell r="W87" t="str">
            <v>经管</v>
          </cell>
        </row>
        <row r="88">
          <cell r="C88" t="str">
            <v>国际经济合作</v>
          </cell>
          <cell r="D88" t="str">
            <v>32</v>
          </cell>
          <cell r="E88">
            <v>103</v>
          </cell>
          <cell r="F88" t="str">
            <v>农学1901农学1902农学1903</v>
          </cell>
          <cell r="G88" t="str">
            <v>专业选修</v>
          </cell>
          <cell r="H88" t="str">
            <v>停开</v>
          </cell>
          <cell r="U88" t="e">
            <v>#N/A</v>
          </cell>
          <cell r="W88" t="str">
            <v>经管</v>
          </cell>
        </row>
        <row r="89">
          <cell r="C89" t="str">
            <v>新制度经济学</v>
          </cell>
          <cell r="D89" t="str">
            <v>32</v>
          </cell>
          <cell r="E89">
            <v>25</v>
          </cell>
          <cell r="F89" t="str">
            <v>工商1901</v>
          </cell>
          <cell r="G89" t="str">
            <v>专业选修</v>
          </cell>
          <cell r="I89" t="str">
            <v>是</v>
          </cell>
          <cell r="K89" t="str">
            <v>新制度经济学</v>
          </cell>
          <cell r="L89" t="str">
            <v>卢现祥，朱巧玲</v>
          </cell>
          <cell r="M89" t="str">
            <v>北京大学出版社</v>
          </cell>
          <cell r="N89" t="str">
            <v>978-7-30-131746-4</v>
          </cell>
          <cell r="O89">
            <v>44166</v>
          </cell>
          <cell r="P89">
            <v>3</v>
          </cell>
          <cell r="Q89" t="str">
            <v>无</v>
          </cell>
          <cell r="R89" t="str">
            <v>否</v>
          </cell>
          <cell r="T89" t="str">
            <v>否</v>
          </cell>
          <cell r="U89" t="str">
            <v>章胜勇</v>
          </cell>
          <cell r="V89">
            <v>1</v>
          </cell>
          <cell r="W89" t="str">
            <v>经管</v>
          </cell>
        </row>
        <row r="90">
          <cell r="C90" t="str">
            <v>新制度经济学</v>
          </cell>
          <cell r="D90" t="str">
            <v>32</v>
          </cell>
          <cell r="E90">
            <v>74</v>
          </cell>
          <cell r="F90" t="str">
            <v>农经1901农经1902</v>
          </cell>
          <cell r="G90" t="str">
            <v>专业选修</v>
          </cell>
          <cell r="I90" t="str">
            <v>是</v>
          </cell>
          <cell r="K90" t="str">
            <v>新制度经济学</v>
          </cell>
          <cell r="L90" t="str">
            <v>卢现祥，朱巧玲</v>
          </cell>
          <cell r="M90" t="str">
            <v>北京大学出版社</v>
          </cell>
          <cell r="N90" t="str">
            <v>978-7-30-131746-4</v>
          </cell>
          <cell r="O90">
            <v>44166</v>
          </cell>
          <cell r="P90">
            <v>3</v>
          </cell>
          <cell r="Q90" t="str">
            <v>无</v>
          </cell>
          <cell r="R90" t="str">
            <v>否</v>
          </cell>
          <cell r="T90" t="str">
            <v>否</v>
          </cell>
          <cell r="U90" t="str">
            <v>章胜勇</v>
          </cell>
          <cell r="W90" t="str">
            <v>经管</v>
          </cell>
        </row>
        <row r="91">
          <cell r="C91" t="str">
            <v>新制度经济学</v>
          </cell>
          <cell r="D91" t="str">
            <v>32</v>
          </cell>
          <cell r="E91">
            <v>64</v>
          </cell>
          <cell r="F91" t="str">
            <v>人力1901人力1902</v>
          </cell>
          <cell r="G91" t="str">
            <v>专业选修</v>
          </cell>
          <cell r="I91" t="str">
            <v>是</v>
          </cell>
          <cell r="K91" t="str">
            <v>新制度经济学</v>
          </cell>
          <cell r="L91" t="str">
            <v>卢现祥，朱巧玲</v>
          </cell>
          <cell r="M91" t="str">
            <v>北京大学出版社</v>
          </cell>
          <cell r="N91" t="str">
            <v>978-7-30-131746-4</v>
          </cell>
          <cell r="O91">
            <v>44166</v>
          </cell>
          <cell r="P91">
            <v>3</v>
          </cell>
          <cell r="Q91" t="str">
            <v>无</v>
          </cell>
          <cell r="R91" t="str">
            <v>否</v>
          </cell>
          <cell r="T91" t="str">
            <v>否</v>
          </cell>
          <cell r="U91" t="str">
            <v>章胜勇</v>
          </cell>
          <cell r="W91" t="str">
            <v>经管</v>
          </cell>
        </row>
        <row r="92">
          <cell r="C92" t="str">
            <v>新制度经济学</v>
          </cell>
          <cell r="D92" t="str">
            <v>32</v>
          </cell>
          <cell r="E92">
            <v>58</v>
          </cell>
          <cell r="F92" t="str">
            <v>市营1901市营1902</v>
          </cell>
          <cell r="G92" t="str">
            <v>专业选修</v>
          </cell>
          <cell r="I92" t="str">
            <v>是</v>
          </cell>
          <cell r="K92" t="str">
            <v>新制度经济学</v>
          </cell>
          <cell r="L92" t="str">
            <v>卢现祥，朱巧玲</v>
          </cell>
          <cell r="M92" t="str">
            <v>北京大学出版社</v>
          </cell>
          <cell r="N92" t="str">
            <v>978-7-30-131746-4</v>
          </cell>
          <cell r="O92">
            <v>44166</v>
          </cell>
          <cell r="P92">
            <v>3</v>
          </cell>
          <cell r="Q92" t="str">
            <v>无</v>
          </cell>
          <cell r="R92" t="str">
            <v>否</v>
          </cell>
          <cell r="T92" t="str">
            <v>否</v>
          </cell>
          <cell r="U92" t="str">
            <v>章胜勇</v>
          </cell>
          <cell r="W92" t="str">
            <v>经管</v>
          </cell>
        </row>
        <row r="93">
          <cell r="C93" t="str">
            <v>新制度经济学</v>
          </cell>
          <cell r="D93" t="str">
            <v>32</v>
          </cell>
          <cell r="E93">
            <v>27</v>
          </cell>
          <cell r="F93" t="str">
            <v>2019张之洞班(文管)</v>
          </cell>
          <cell r="G93" t="str">
            <v>专业选修</v>
          </cell>
          <cell r="I93" t="str">
            <v>是</v>
          </cell>
          <cell r="K93" t="str">
            <v>新制度经济学</v>
          </cell>
          <cell r="L93" t="str">
            <v>卢现祥，朱巧玲</v>
          </cell>
          <cell r="M93" t="str">
            <v>北京大学出版社</v>
          </cell>
          <cell r="N93" t="str">
            <v>978-7-30-131746-4</v>
          </cell>
          <cell r="O93">
            <v>44166</v>
          </cell>
          <cell r="P93">
            <v>3</v>
          </cell>
          <cell r="Q93" t="str">
            <v>无</v>
          </cell>
          <cell r="R93" t="str">
            <v>否</v>
          </cell>
          <cell r="T93" t="str">
            <v>否</v>
          </cell>
          <cell r="U93" t="str">
            <v>章胜勇</v>
          </cell>
          <cell r="W93" t="str">
            <v>经管</v>
          </cell>
        </row>
        <row r="94">
          <cell r="C94" t="str">
            <v>商务谈判</v>
          </cell>
          <cell r="D94" t="str">
            <v>32</v>
          </cell>
          <cell r="E94">
            <v>69</v>
          </cell>
          <cell r="F94" t="str">
            <v>工程管理1901工程管理1902</v>
          </cell>
          <cell r="G94" t="str">
            <v>专业选修</v>
          </cell>
          <cell r="I94" t="str">
            <v>是</v>
          </cell>
          <cell r="K94" t="str">
            <v>商务谈判</v>
          </cell>
          <cell r="L94" t="str">
            <v>樊建廷</v>
          </cell>
          <cell r="M94" t="str">
            <v>东北财大</v>
          </cell>
          <cell r="N94" t="str">
            <v>978-7-5654-3093-0</v>
          </cell>
          <cell r="O94">
            <v>42856</v>
          </cell>
          <cell r="P94" t="str">
            <v>5</v>
          </cell>
          <cell r="Q94" t="str">
            <v>无</v>
          </cell>
          <cell r="R94" t="str">
            <v>否</v>
          </cell>
          <cell r="S94">
            <v>0</v>
          </cell>
          <cell r="T94" t="str">
            <v>否</v>
          </cell>
          <cell r="U94" t="str">
            <v>马强</v>
          </cell>
          <cell r="W94" t="str">
            <v>经管</v>
          </cell>
        </row>
        <row r="95">
          <cell r="C95" t="str">
            <v>企业经济活动分析</v>
          </cell>
          <cell r="D95" t="str">
            <v>32</v>
          </cell>
          <cell r="E95">
            <v>30</v>
          </cell>
          <cell r="F95" t="str">
            <v>国贸2001国贸2002（洞班）</v>
          </cell>
          <cell r="G95" t="str">
            <v>专业选修</v>
          </cell>
          <cell r="I95" t="str">
            <v>否</v>
          </cell>
          <cell r="J95" t="str">
            <v>暂无合适</v>
          </cell>
          <cell r="K95">
            <v>0</v>
          </cell>
          <cell r="L95">
            <v>0</v>
          </cell>
          <cell r="M95">
            <v>0</v>
          </cell>
          <cell r="N95">
            <v>0</v>
          </cell>
          <cell r="P95">
            <v>0</v>
          </cell>
          <cell r="S95">
            <v>0</v>
          </cell>
          <cell r="T95">
            <v>0</v>
          </cell>
          <cell r="U95" t="str">
            <v>黄勇</v>
          </cell>
          <cell r="W95" t="str">
            <v>经管</v>
          </cell>
        </row>
        <row r="96">
          <cell r="C96" t="str">
            <v>企业经济活动分析</v>
          </cell>
          <cell r="D96" t="str">
            <v>32</v>
          </cell>
          <cell r="E96">
            <v>70</v>
          </cell>
          <cell r="F96" t="str">
            <v>经济2001经济2002经济2003（洞班）</v>
          </cell>
          <cell r="G96" t="str">
            <v>专业选修</v>
          </cell>
          <cell r="I96" t="str">
            <v>否</v>
          </cell>
          <cell r="J96" t="str">
            <v>暂无合适</v>
          </cell>
          <cell r="K96">
            <v>0</v>
          </cell>
          <cell r="L96">
            <v>0</v>
          </cell>
          <cell r="M96">
            <v>0</v>
          </cell>
          <cell r="N96">
            <v>0</v>
          </cell>
          <cell r="P96">
            <v>0</v>
          </cell>
          <cell r="S96">
            <v>0</v>
          </cell>
          <cell r="T96">
            <v>0</v>
          </cell>
          <cell r="U96" t="str">
            <v>黄勇</v>
          </cell>
          <cell r="W96" t="str">
            <v>经管</v>
          </cell>
        </row>
        <row r="97">
          <cell r="C97" t="str">
            <v>期货市场理论与实务B</v>
          </cell>
          <cell r="D97" t="str">
            <v>32</v>
          </cell>
          <cell r="E97">
            <v>72</v>
          </cell>
          <cell r="F97" t="str">
            <v>经济统计1901经济统计1902</v>
          </cell>
          <cell r="G97" t="str">
            <v>专业选修</v>
          </cell>
          <cell r="I97" t="str">
            <v>是</v>
          </cell>
          <cell r="K97" t="str">
            <v>期货与期权教程</v>
          </cell>
          <cell r="L97" t="str">
            <v>李一智</v>
          </cell>
          <cell r="M97" t="str">
            <v>清华</v>
          </cell>
          <cell r="N97" t="str">
            <v>978-7-302-46142-5</v>
          </cell>
          <cell r="O97">
            <v>42736</v>
          </cell>
          <cell r="P97" t="str">
            <v>6</v>
          </cell>
          <cell r="Q97" t="str">
            <v>无</v>
          </cell>
          <cell r="R97" t="str">
            <v>否</v>
          </cell>
          <cell r="S97">
            <v>0</v>
          </cell>
          <cell r="T97" t="str">
            <v>否</v>
          </cell>
          <cell r="U97" t="str">
            <v>黄勇</v>
          </cell>
          <cell r="W97" t="str">
            <v>经管</v>
          </cell>
        </row>
        <row r="98">
          <cell r="C98" t="str">
            <v>经济学原理</v>
          </cell>
          <cell r="D98" t="str">
            <v>40</v>
          </cell>
          <cell r="E98">
            <v>66</v>
          </cell>
          <cell r="F98" t="str">
            <v>植科1901植科1902</v>
          </cell>
          <cell r="G98" t="str">
            <v>专业选修</v>
          </cell>
          <cell r="I98" t="str">
            <v>是</v>
          </cell>
          <cell r="K98" t="str">
            <v>西方经济学(上册)</v>
          </cell>
          <cell r="L98" t="str">
            <v>《西方经济学》编写组</v>
          </cell>
          <cell r="M98" t="str">
            <v>高等教育出版社</v>
          </cell>
          <cell r="N98" t="str">
            <v>978-7-04-052553-3</v>
          </cell>
          <cell r="O98">
            <v>43709</v>
          </cell>
          <cell r="P98" t="str">
            <v>2</v>
          </cell>
          <cell r="Q98" t="str">
            <v>是</v>
          </cell>
          <cell r="R98" t="str">
            <v>否</v>
          </cell>
          <cell r="S98" t="str">
            <v>马工程教材</v>
          </cell>
          <cell r="T98" t="str">
            <v>是</v>
          </cell>
          <cell r="U98" t="str">
            <v>马春艳</v>
          </cell>
          <cell r="W98" t="str">
            <v>经管</v>
          </cell>
        </row>
        <row r="99">
          <cell r="C99" t="str">
            <v>经济学原理</v>
          </cell>
          <cell r="D99" t="str">
            <v>40</v>
          </cell>
          <cell r="E99">
            <v>97</v>
          </cell>
          <cell r="F99" t="str">
            <v>广告学2001广告学2002广告学2003</v>
          </cell>
          <cell r="G99" t="str">
            <v>专业选修</v>
          </cell>
          <cell r="I99" t="str">
            <v>是</v>
          </cell>
          <cell r="K99" t="str">
            <v>西方经济学(上册)</v>
          </cell>
          <cell r="L99" t="str">
            <v>《西方经济学》编写组</v>
          </cell>
          <cell r="M99" t="str">
            <v>高等教育出版社</v>
          </cell>
          <cell r="N99" t="str">
            <v>978-7-04-052553-3</v>
          </cell>
          <cell r="O99">
            <v>43709</v>
          </cell>
          <cell r="P99" t="str">
            <v>2</v>
          </cell>
          <cell r="Q99" t="str">
            <v>是</v>
          </cell>
          <cell r="R99" t="str">
            <v>否</v>
          </cell>
          <cell r="S99" t="str">
            <v>马工程教材</v>
          </cell>
          <cell r="T99" t="str">
            <v>是</v>
          </cell>
          <cell r="U99" t="str">
            <v>马春艳</v>
          </cell>
          <cell r="W99" t="str">
            <v>经管</v>
          </cell>
        </row>
        <row r="100">
          <cell r="C100" t="str">
            <v>经济学原理</v>
          </cell>
          <cell r="D100" t="str">
            <v>40</v>
          </cell>
          <cell r="E100">
            <v>81</v>
          </cell>
          <cell r="F100" t="str">
            <v>农学2001农学2002农学2003</v>
          </cell>
          <cell r="G100" t="str">
            <v>专业选修</v>
          </cell>
          <cell r="I100" t="str">
            <v>是</v>
          </cell>
          <cell r="K100" t="str">
            <v>西方经济学(上册)</v>
          </cell>
          <cell r="L100" t="str">
            <v>《西方经济学》编写组</v>
          </cell>
          <cell r="M100" t="str">
            <v>高等教育出版社</v>
          </cell>
          <cell r="N100" t="str">
            <v>978-7-04-052553-3</v>
          </cell>
          <cell r="O100">
            <v>43709</v>
          </cell>
          <cell r="P100" t="str">
            <v>2</v>
          </cell>
          <cell r="Q100" t="str">
            <v>是</v>
          </cell>
          <cell r="R100" t="str">
            <v>否</v>
          </cell>
          <cell r="S100" t="str">
            <v>马工程教材</v>
          </cell>
          <cell r="T100" t="str">
            <v>是</v>
          </cell>
          <cell r="U100" t="str">
            <v>马春艳</v>
          </cell>
          <cell r="W100" t="str">
            <v>经管</v>
          </cell>
        </row>
        <row r="101">
          <cell r="C101" t="str">
            <v>经济学原理</v>
          </cell>
          <cell r="D101" t="str">
            <v>40</v>
          </cell>
          <cell r="E101">
            <v>62</v>
          </cell>
          <cell r="F101" t="str">
            <v>智慧农业2001智慧农业2002</v>
          </cell>
          <cell r="G101" t="str">
            <v>专业选修</v>
          </cell>
          <cell r="I101" t="str">
            <v>是</v>
          </cell>
          <cell r="K101" t="str">
            <v>西方经济学(上册)</v>
          </cell>
          <cell r="L101" t="str">
            <v>《西方经济学》编写组</v>
          </cell>
          <cell r="M101" t="str">
            <v>高等教育出版社</v>
          </cell>
          <cell r="N101" t="str">
            <v>978-7-04-052553-3</v>
          </cell>
          <cell r="O101">
            <v>43709</v>
          </cell>
          <cell r="P101" t="str">
            <v>2</v>
          </cell>
          <cell r="Q101" t="str">
            <v>是</v>
          </cell>
          <cell r="R101" t="str">
            <v>否</v>
          </cell>
          <cell r="S101" t="str">
            <v>马工程教材</v>
          </cell>
          <cell r="T101" t="str">
            <v>是</v>
          </cell>
          <cell r="U101" t="str">
            <v>马春艳</v>
          </cell>
          <cell r="W101" t="str">
            <v>经管</v>
          </cell>
        </row>
        <row r="102">
          <cell r="C102" t="str">
            <v>经济学原理</v>
          </cell>
          <cell r="D102" t="str">
            <v>40</v>
          </cell>
          <cell r="E102">
            <v>33</v>
          </cell>
          <cell r="F102" t="str">
            <v>种工2001</v>
          </cell>
          <cell r="G102" t="str">
            <v>专业选修</v>
          </cell>
          <cell r="I102" t="str">
            <v>是</v>
          </cell>
          <cell r="K102" t="str">
            <v>西方经济学(上册)</v>
          </cell>
          <cell r="L102" t="str">
            <v>《西方经济学》编写组</v>
          </cell>
          <cell r="M102" t="str">
            <v>高等教育出版社</v>
          </cell>
          <cell r="N102" t="str">
            <v>978-7-04-052553-3</v>
          </cell>
          <cell r="O102">
            <v>43709</v>
          </cell>
          <cell r="P102" t="str">
            <v>2</v>
          </cell>
          <cell r="Q102" t="str">
            <v>是</v>
          </cell>
          <cell r="R102" t="str">
            <v>否</v>
          </cell>
          <cell r="S102" t="str">
            <v>马工程教材</v>
          </cell>
          <cell r="T102" t="str">
            <v>是</v>
          </cell>
          <cell r="U102" t="str">
            <v>马春艳</v>
          </cell>
          <cell r="W102" t="str">
            <v>经管</v>
          </cell>
        </row>
        <row r="103">
          <cell r="C103" t="str">
            <v>经济学原理</v>
          </cell>
          <cell r="D103" t="str">
            <v>40</v>
          </cell>
          <cell r="E103">
            <v>29</v>
          </cell>
          <cell r="F103" t="str">
            <v>环科2001</v>
          </cell>
          <cell r="G103" t="str">
            <v>专业选修</v>
          </cell>
          <cell r="I103" t="str">
            <v>是</v>
          </cell>
          <cell r="K103" t="str">
            <v>西方经济学(上册)</v>
          </cell>
          <cell r="L103" t="str">
            <v>《西方经济学》编写组</v>
          </cell>
          <cell r="M103" t="str">
            <v>高等教育出版社</v>
          </cell>
          <cell r="N103" t="str">
            <v>978-7-04-052553-3</v>
          </cell>
          <cell r="O103">
            <v>43709</v>
          </cell>
          <cell r="P103" t="str">
            <v>2</v>
          </cell>
          <cell r="Q103" t="str">
            <v>是</v>
          </cell>
          <cell r="R103" t="str">
            <v>否</v>
          </cell>
          <cell r="S103" t="str">
            <v>马工程教材</v>
          </cell>
          <cell r="T103" t="str">
            <v>是</v>
          </cell>
          <cell r="U103" t="str">
            <v>马春艳</v>
          </cell>
          <cell r="W103" t="str">
            <v>经管</v>
          </cell>
        </row>
        <row r="104">
          <cell r="C104" t="str">
            <v>人力资源管理</v>
          </cell>
          <cell r="D104" t="str">
            <v>40</v>
          </cell>
          <cell r="E104">
            <v>68</v>
          </cell>
          <cell r="F104" t="str">
            <v>农经2001农经2002</v>
          </cell>
          <cell r="G104" t="str">
            <v>专业选修</v>
          </cell>
          <cell r="I104" t="str">
            <v>是</v>
          </cell>
          <cell r="K104" t="str">
            <v>人力资源管理</v>
          </cell>
          <cell r="L104" t="str">
            <v>刘昕</v>
          </cell>
          <cell r="M104" t="str">
            <v>人大</v>
          </cell>
          <cell r="N104" t="str">
            <v>978-7-300-28499-6</v>
          </cell>
          <cell r="O104">
            <v>44105</v>
          </cell>
          <cell r="P104">
            <v>4</v>
          </cell>
          <cell r="Q104" t="str">
            <v>无</v>
          </cell>
          <cell r="R104" t="str">
            <v>否</v>
          </cell>
          <cell r="S104" t="str">
            <v>教育部经济管理类核心课程教材</v>
          </cell>
          <cell r="T104" t="str">
            <v>否</v>
          </cell>
          <cell r="U104" t="str">
            <v>施丹</v>
          </cell>
          <cell r="W104" t="str">
            <v>经管</v>
          </cell>
        </row>
        <row r="105">
          <cell r="C105" t="str">
            <v>人力资源管理</v>
          </cell>
          <cell r="D105" t="str">
            <v>40</v>
          </cell>
          <cell r="E105">
            <v>23</v>
          </cell>
          <cell r="F105" t="str">
            <v>2020张之洞班（文管）</v>
          </cell>
          <cell r="G105" t="str">
            <v>专业选修</v>
          </cell>
          <cell r="I105" t="str">
            <v>是</v>
          </cell>
          <cell r="K105" t="str">
            <v>人力资源管理</v>
          </cell>
          <cell r="L105" t="str">
            <v>刘昕</v>
          </cell>
          <cell r="M105" t="str">
            <v>人大</v>
          </cell>
          <cell r="N105" t="str">
            <v>978-7-300-28499-6</v>
          </cell>
          <cell r="O105">
            <v>44105</v>
          </cell>
          <cell r="P105">
            <v>4</v>
          </cell>
          <cell r="Q105" t="str">
            <v>无</v>
          </cell>
          <cell r="R105" t="str">
            <v>否</v>
          </cell>
          <cell r="S105" t="str">
            <v>教育部经济管理类核心课程教材</v>
          </cell>
          <cell r="T105" t="str">
            <v>否</v>
          </cell>
          <cell r="U105" t="str">
            <v>施丹</v>
          </cell>
          <cell r="W105" t="str">
            <v>经管</v>
          </cell>
        </row>
        <row r="106">
          <cell r="C106" t="str">
            <v>企业管理</v>
          </cell>
          <cell r="D106" t="str">
            <v>40</v>
          </cell>
          <cell r="E106">
            <v>72</v>
          </cell>
          <cell r="F106" t="str">
            <v>财管1901财管1902财管1903（洞）</v>
          </cell>
          <cell r="G106" t="str">
            <v>专业选修</v>
          </cell>
          <cell r="H106" t="str">
            <v>停开</v>
          </cell>
          <cell r="U106" t="str">
            <v>熊银解</v>
          </cell>
          <cell r="W106" t="str">
            <v>经管</v>
          </cell>
        </row>
        <row r="107">
          <cell r="C107" t="str">
            <v>企业管理</v>
          </cell>
          <cell r="D107" t="str">
            <v>40</v>
          </cell>
          <cell r="E107">
            <v>25</v>
          </cell>
          <cell r="F107" t="str">
            <v>工商1901</v>
          </cell>
          <cell r="G107" t="str">
            <v>专业选修</v>
          </cell>
          <cell r="H107" t="str">
            <v>停开</v>
          </cell>
          <cell r="U107" t="str">
            <v>熊银解</v>
          </cell>
          <cell r="W107" t="str">
            <v>经管</v>
          </cell>
        </row>
        <row r="108">
          <cell r="C108" t="str">
            <v>企业管理</v>
          </cell>
          <cell r="D108" t="str">
            <v>40</v>
          </cell>
          <cell r="E108">
            <v>58</v>
          </cell>
          <cell r="F108" t="str">
            <v>市营1901市营1902</v>
          </cell>
          <cell r="G108" t="str">
            <v>专业选修</v>
          </cell>
          <cell r="H108" t="str">
            <v>停开</v>
          </cell>
          <cell r="U108" t="str">
            <v>熊银解</v>
          </cell>
          <cell r="W108" t="str">
            <v>经管</v>
          </cell>
        </row>
        <row r="109">
          <cell r="C109" t="str">
            <v>企业管理</v>
          </cell>
          <cell r="D109" t="str">
            <v>40</v>
          </cell>
          <cell r="E109">
            <v>70</v>
          </cell>
          <cell r="F109" t="str">
            <v>自动化2001自动化2002</v>
          </cell>
          <cell r="G109" t="str">
            <v>专业选修</v>
          </cell>
          <cell r="I109" t="str">
            <v>是</v>
          </cell>
          <cell r="K109" t="str">
            <v>新编现代企业管理</v>
          </cell>
          <cell r="L109" t="str">
            <v>熊银解|王晓梅</v>
          </cell>
          <cell r="M109" t="str">
            <v>武汉理工</v>
          </cell>
          <cell r="N109" t="str">
            <v>978-7-5629-5638-9</v>
          </cell>
          <cell r="O109">
            <v>43101</v>
          </cell>
          <cell r="P109" t="str">
            <v>1</v>
          </cell>
          <cell r="Q109" t="str">
            <v>无</v>
          </cell>
          <cell r="R109" t="str">
            <v>是</v>
          </cell>
          <cell r="S109">
            <v>0</v>
          </cell>
          <cell r="T109" t="str">
            <v>否</v>
          </cell>
          <cell r="U109" t="str">
            <v>熊银解</v>
          </cell>
          <cell r="W109" t="str">
            <v>经管</v>
          </cell>
        </row>
        <row r="110">
          <cell r="C110" t="str">
            <v>市场调研</v>
          </cell>
          <cell r="D110" t="str">
            <v>32</v>
          </cell>
          <cell r="E110">
            <v>74</v>
          </cell>
          <cell r="F110" t="str">
            <v>经济1901经济1902经济1903（洞）</v>
          </cell>
          <cell r="G110" t="str">
            <v>专业选修</v>
          </cell>
          <cell r="I110" t="str">
            <v>否</v>
          </cell>
          <cell r="J110" t="str">
            <v>无合适</v>
          </cell>
          <cell r="K110">
            <v>0</v>
          </cell>
          <cell r="L110">
            <v>0</v>
          </cell>
          <cell r="M110">
            <v>0</v>
          </cell>
          <cell r="N110">
            <v>0</v>
          </cell>
          <cell r="P110">
            <v>0</v>
          </cell>
          <cell r="S110">
            <v>0</v>
          </cell>
          <cell r="T110">
            <v>0</v>
          </cell>
          <cell r="U110" t="str">
            <v>岳海龙</v>
          </cell>
          <cell r="W110" t="str">
            <v>经管</v>
          </cell>
        </row>
        <row r="111">
          <cell r="C111" t="str">
            <v>市场调研</v>
          </cell>
          <cell r="D111" t="str">
            <v>32</v>
          </cell>
          <cell r="E111">
            <v>30</v>
          </cell>
          <cell r="F111" t="str">
            <v>工商2001</v>
          </cell>
          <cell r="G111" t="str">
            <v>专业选修</v>
          </cell>
          <cell r="I111" t="str">
            <v>否</v>
          </cell>
          <cell r="J111" t="str">
            <v>无合适</v>
          </cell>
          <cell r="K111">
            <v>0</v>
          </cell>
          <cell r="L111">
            <v>0</v>
          </cell>
          <cell r="M111">
            <v>0</v>
          </cell>
          <cell r="N111">
            <v>0</v>
          </cell>
          <cell r="P111">
            <v>0</v>
          </cell>
          <cell r="S111">
            <v>0</v>
          </cell>
          <cell r="T111">
            <v>0</v>
          </cell>
          <cell r="U111" t="str">
            <v>岳海龙</v>
          </cell>
          <cell r="W111" t="str">
            <v>经管</v>
          </cell>
        </row>
        <row r="112">
          <cell r="C112" t="str">
            <v>质量管理</v>
          </cell>
          <cell r="D112" t="str">
            <v>32</v>
          </cell>
          <cell r="E112">
            <v>74</v>
          </cell>
          <cell r="F112" t="str">
            <v>农经1901农经1902</v>
          </cell>
          <cell r="G112" t="str">
            <v>专业选修</v>
          </cell>
          <cell r="I112" t="str">
            <v>是</v>
          </cell>
          <cell r="K112" t="str">
            <v>质量管理学</v>
          </cell>
          <cell r="L112" t="str">
            <v>尤建新</v>
          </cell>
          <cell r="M112" t="str">
            <v>科学</v>
          </cell>
          <cell r="N112" t="str">
            <v>978-7-03-069168-2</v>
          </cell>
          <cell r="O112">
            <v>44348</v>
          </cell>
          <cell r="P112">
            <v>4</v>
          </cell>
          <cell r="Q112" t="str">
            <v>无</v>
          </cell>
          <cell r="R112" t="str">
            <v>否</v>
          </cell>
          <cell r="S112">
            <v>0</v>
          </cell>
          <cell r="T112" t="str">
            <v>是（更新版本）</v>
          </cell>
          <cell r="U112" t="str">
            <v>曹祖毅</v>
          </cell>
          <cell r="V112">
            <v>2</v>
          </cell>
          <cell r="W112" t="str">
            <v>经管</v>
          </cell>
        </row>
        <row r="113">
          <cell r="C113" t="str">
            <v>质量管理</v>
          </cell>
          <cell r="D113" t="str">
            <v>32</v>
          </cell>
          <cell r="E113">
            <v>27</v>
          </cell>
          <cell r="F113" t="str">
            <v>2019张之洞班(文管)</v>
          </cell>
          <cell r="G113" t="str">
            <v>专业选修</v>
          </cell>
          <cell r="I113" t="str">
            <v>是</v>
          </cell>
          <cell r="K113" t="str">
            <v>质量管理学</v>
          </cell>
          <cell r="L113" t="str">
            <v>尤建新</v>
          </cell>
          <cell r="M113" t="str">
            <v>科学</v>
          </cell>
          <cell r="N113" t="str">
            <v>978-7-03-069168-2</v>
          </cell>
          <cell r="O113">
            <v>44348</v>
          </cell>
          <cell r="P113">
            <v>4</v>
          </cell>
          <cell r="Q113" t="str">
            <v>无</v>
          </cell>
          <cell r="R113" t="str">
            <v>否</v>
          </cell>
          <cell r="S113">
            <v>0</v>
          </cell>
          <cell r="T113" t="str">
            <v>是（更新版本）</v>
          </cell>
          <cell r="U113" t="str">
            <v>曹祖毅</v>
          </cell>
          <cell r="W113" t="str">
            <v>经管</v>
          </cell>
        </row>
        <row r="114">
          <cell r="C114" t="str">
            <v>质量管理</v>
          </cell>
          <cell r="D114" t="str">
            <v>32</v>
          </cell>
          <cell r="E114">
            <v>30</v>
          </cell>
          <cell r="F114" t="str">
            <v>工商2001</v>
          </cell>
          <cell r="G114" t="str">
            <v>专业选修</v>
          </cell>
          <cell r="I114" t="str">
            <v>是</v>
          </cell>
          <cell r="K114" t="str">
            <v>质量管理学</v>
          </cell>
          <cell r="L114" t="str">
            <v>尤建新</v>
          </cell>
          <cell r="M114" t="str">
            <v>科学</v>
          </cell>
          <cell r="N114" t="str">
            <v>978-7-03-069168-2</v>
          </cell>
          <cell r="O114">
            <v>44348</v>
          </cell>
          <cell r="P114">
            <v>4</v>
          </cell>
          <cell r="Q114" t="str">
            <v>无</v>
          </cell>
          <cell r="R114" t="str">
            <v>否</v>
          </cell>
          <cell r="S114">
            <v>0</v>
          </cell>
          <cell r="T114" t="str">
            <v>是（更新版本）</v>
          </cell>
          <cell r="U114" t="str">
            <v>曹祖毅</v>
          </cell>
          <cell r="W114" t="str">
            <v>经管</v>
          </cell>
        </row>
        <row r="115">
          <cell r="C115" t="str">
            <v>物流与供应链管理</v>
          </cell>
          <cell r="D115" t="str">
            <v>32</v>
          </cell>
          <cell r="E115">
            <v>33</v>
          </cell>
          <cell r="F115" t="str">
            <v>2019张之洞班（智慧农业）</v>
          </cell>
          <cell r="G115" t="str">
            <v>专业选修</v>
          </cell>
          <cell r="I115" t="str">
            <v>是</v>
          </cell>
          <cell r="K115" t="str">
            <v>现代物流管理</v>
          </cell>
          <cell r="L115" t="str">
            <v>黄中鼎</v>
          </cell>
          <cell r="M115" t="str">
            <v>复旦</v>
          </cell>
          <cell r="N115" t="str">
            <v>978-7-309-13837-5</v>
          </cell>
          <cell r="O115">
            <v>43466</v>
          </cell>
          <cell r="P115" t="str">
            <v>4</v>
          </cell>
          <cell r="Q115" t="str">
            <v>无</v>
          </cell>
          <cell r="R115" t="str">
            <v>否</v>
          </cell>
          <cell r="S115">
            <v>0</v>
          </cell>
          <cell r="T115" t="str">
            <v>否</v>
          </cell>
          <cell r="U115" t="str">
            <v>刘梅</v>
          </cell>
          <cell r="W115" t="str">
            <v>经管</v>
          </cell>
        </row>
        <row r="116">
          <cell r="C116" t="str">
            <v>物流与供应链管理</v>
          </cell>
          <cell r="D116" t="str">
            <v>32</v>
          </cell>
          <cell r="E116">
            <v>72</v>
          </cell>
          <cell r="F116" t="str">
            <v>信管2001信管2002信管2003（洞班）</v>
          </cell>
          <cell r="G116" t="str">
            <v>专业选修</v>
          </cell>
          <cell r="I116" t="str">
            <v>是</v>
          </cell>
          <cell r="K116" t="str">
            <v>现代物流管理</v>
          </cell>
          <cell r="L116" t="str">
            <v>黄中鼎</v>
          </cell>
          <cell r="M116" t="str">
            <v>复旦</v>
          </cell>
          <cell r="N116" t="str">
            <v>978-7-309-13837-5</v>
          </cell>
          <cell r="O116">
            <v>43466</v>
          </cell>
          <cell r="P116" t="str">
            <v>4</v>
          </cell>
          <cell r="Q116" t="str">
            <v>无</v>
          </cell>
          <cell r="R116" t="str">
            <v>否</v>
          </cell>
          <cell r="S116">
            <v>0</v>
          </cell>
          <cell r="T116" t="str">
            <v>否</v>
          </cell>
          <cell r="U116" t="str">
            <v>刘梅</v>
          </cell>
          <cell r="W116" t="str">
            <v>经管</v>
          </cell>
        </row>
        <row r="117">
          <cell r="C117" t="str">
            <v>物流与供应链管理</v>
          </cell>
          <cell r="D117" t="str">
            <v>32</v>
          </cell>
          <cell r="E117">
            <v>68</v>
          </cell>
          <cell r="F117" t="str">
            <v>农经2001农经2002</v>
          </cell>
          <cell r="G117" t="str">
            <v>专业选修</v>
          </cell>
          <cell r="I117" t="str">
            <v>是</v>
          </cell>
          <cell r="K117" t="str">
            <v>现代物流管理</v>
          </cell>
          <cell r="L117" t="str">
            <v>黄中鼎</v>
          </cell>
          <cell r="M117" t="str">
            <v>复旦</v>
          </cell>
          <cell r="N117" t="str">
            <v>978-7-309-13837-5</v>
          </cell>
          <cell r="O117">
            <v>43466</v>
          </cell>
          <cell r="P117" t="str">
            <v>4</v>
          </cell>
          <cell r="Q117" t="str">
            <v>无</v>
          </cell>
          <cell r="R117" t="str">
            <v>否</v>
          </cell>
          <cell r="S117">
            <v>0</v>
          </cell>
          <cell r="T117" t="str">
            <v>否</v>
          </cell>
          <cell r="U117" t="str">
            <v>刘梅</v>
          </cell>
          <cell r="W117" t="str">
            <v>经管</v>
          </cell>
        </row>
        <row r="118">
          <cell r="C118" t="str">
            <v>物流与供应链管理</v>
          </cell>
          <cell r="D118" t="str">
            <v>32</v>
          </cell>
          <cell r="E118">
            <v>23</v>
          </cell>
          <cell r="F118" t="str">
            <v>2020张之洞班（文管）</v>
          </cell>
          <cell r="G118" t="str">
            <v>专业选修</v>
          </cell>
          <cell r="I118" t="str">
            <v>是</v>
          </cell>
          <cell r="K118" t="str">
            <v>现代物流管理</v>
          </cell>
          <cell r="L118" t="str">
            <v>黄中鼎</v>
          </cell>
          <cell r="M118" t="str">
            <v>复旦</v>
          </cell>
          <cell r="N118" t="str">
            <v>978-7-309-13837-5</v>
          </cell>
          <cell r="O118">
            <v>43466</v>
          </cell>
          <cell r="P118" t="str">
            <v>4</v>
          </cell>
          <cell r="Q118" t="str">
            <v>无</v>
          </cell>
          <cell r="R118" t="str">
            <v>否</v>
          </cell>
          <cell r="S118">
            <v>0</v>
          </cell>
          <cell r="T118" t="str">
            <v>否</v>
          </cell>
          <cell r="U118" t="str">
            <v>刘梅</v>
          </cell>
          <cell r="W118" t="str">
            <v>经管</v>
          </cell>
        </row>
        <row r="119">
          <cell r="C119" t="str">
            <v>农产品营销学</v>
          </cell>
          <cell r="D119" t="str">
            <v>40</v>
          </cell>
          <cell r="E119">
            <v>34</v>
          </cell>
          <cell r="F119" t="str">
            <v>国贸1901</v>
          </cell>
          <cell r="G119" t="str">
            <v>专业选修</v>
          </cell>
          <cell r="I119" t="str">
            <v>是</v>
          </cell>
          <cell r="K119" t="str">
            <v>农产品营销学</v>
          </cell>
          <cell r="L119" t="str">
            <v>李崇光</v>
          </cell>
          <cell r="M119" t="str">
            <v>高等教育出版社</v>
          </cell>
          <cell r="N119" t="str">
            <v>978-7-04-056071-8</v>
          </cell>
          <cell r="O119">
            <v>44378</v>
          </cell>
          <cell r="P119">
            <v>4</v>
          </cell>
          <cell r="Q119" t="str">
            <v>无</v>
          </cell>
          <cell r="R119" t="str">
            <v>是</v>
          </cell>
          <cell r="T119" t="str">
            <v>否</v>
          </cell>
          <cell r="U119" t="str">
            <v>项朝阳</v>
          </cell>
          <cell r="V119">
            <v>3</v>
          </cell>
          <cell r="W119" t="str">
            <v>经管</v>
          </cell>
        </row>
        <row r="120">
          <cell r="C120" t="str">
            <v>农产品营销学</v>
          </cell>
          <cell r="D120" t="str">
            <v>40</v>
          </cell>
          <cell r="E120">
            <v>77</v>
          </cell>
          <cell r="F120" t="str">
            <v>商务英语1901商务英语1902商务英语1903</v>
          </cell>
          <cell r="G120" t="str">
            <v>专业选修</v>
          </cell>
          <cell r="I120" t="str">
            <v>是</v>
          </cell>
          <cell r="K120" t="str">
            <v>农产品营销学</v>
          </cell>
          <cell r="L120" t="str">
            <v>李崇光</v>
          </cell>
          <cell r="M120" t="str">
            <v>高等教育出版社</v>
          </cell>
          <cell r="N120" t="str">
            <v>978-7-04-056071-8</v>
          </cell>
          <cell r="O120">
            <v>44378</v>
          </cell>
          <cell r="P120">
            <v>4</v>
          </cell>
          <cell r="Q120" t="str">
            <v>无</v>
          </cell>
          <cell r="R120" t="str">
            <v>是</v>
          </cell>
          <cell r="T120" t="str">
            <v>否</v>
          </cell>
          <cell r="U120" t="str">
            <v>项朝阳</v>
          </cell>
          <cell r="W120" t="str">
            <v>经管</v>
          </cell>
        </row>
        <row r="121">
          <cell r="C121" t="str">
            <v>农产品营销学</v>
          </cell>
          <cell r="D121" t="str">
            <v>40</v>
          </cell>
          <cell r="E121">
            <v>70</v>
          </cell>
          <cell r="F121" t="str">
            <v>经济2001经济2002经济2003（洞班）</v>
          </cell>
          <cell r="G121" t="str">
            <v>专业选修</v>
          </cell>
          <cell r="I121" t="str">
            <v>是</v>
          </cell>
          <cell r="K121" t="str">
            <v>农产品营销学</v>
          </cell>
          <cell r="L121" t="str">
            <v>李崇光</v>
          </cell>
          <cell r="M121" t="str">
            <v>高等教育出版社</v>
          </cell>
          <cell r="N121" t="str">
            <v>978-7-04-056071-8</v>
          </cell>
          <cell r="O121">
            <v>44378</v>
          </cell>
          <cell r="P121">
            <v>4</v>
          </cell>
          <cell r="Q121" t="str">
            <v>无</v>
          </cell>
          <cell r="R121" t="str">
            <v>是</v>
          </cell>
          <cell r="T121" t="str">
            <v>否</v>
          </cell>
          <cell r="U121" t="str">
            <v>项朝阳</v>
          </cell>
          <cell r="W121" t="str">
            <v>经管</v>
          </cell>
        </row>
        <row r="122">
          <cell r="C122" t="str">
            <v>农产品营销学</v>
          </cell>
          <cell r="D122" t="str">
            <v>40</v>
          </cell>
          <cell r="E122">
            <v>68</v>
          </cell>
          <cell r="F122" t="str">
            <v>农经2001农经2002</v>
          </cell>
          <cell r="G122" t="str">
            <v>必修</v>
          </cell>
          <cell r="I122" t="str">
            <v>是</v>
          </cell>
          <cell r="K122" t="str">
            <v>农产品营销学</v>
          </cell>
          <cell r="L122" t="str">
            <v>李崇光</v>
          </cell>
          <cell r="M122" t="str">
            <v>高等教育出版社</v>
          </cell>
          <cell r="N122" t="str">
            <v>978-7-04-056071-8</v>
          </cell>
          <cell r="O122">
            <v>44378</v>
          </cell>
          <cell r="P122">
            <v>4</v>
          </cell>
          <cell r="Q122" t="str">
            <v>无</v>
          </cell>
          <cell r="R122" t="str">
            <v>是</v>
          </cell>
          <cell r="T122" t="str">
            <v>否</v>
          </cell>
          <cell r="U122" t="str">
            <v>项朝阳</v>
          </cell>
          <cell r="W122" t="str">
            <v>经管</v>
          </cell>
        </row>
        <row r="123">
          <cell r="C123" t="str">
            <v>农产品营销学</v>
          </cell>
          <cell r="D123" t="str">
            <v>40</v>
          </cell>
          <cell r="E123">
            <v>59</v>
          </cell>
          <cell r="F123" t="str">
            <v>市营2001市营2002</v>
          </cell>
          <cell r="G123" t="str">
            <v>必修</v>
          </cell>
          <cell r="I123" t="str">
            <v>是</v>
          </cell>
          <cell r="K123" t="str">
            <v>农产品营销学</v>
          </cell>
          <cell r="L123" t="str">
            <v>李崇光</v>
          </cell>
          <cell r="M123" t="str">
            <v>高等教育出版社</v>
          </cell>
          <cell r="N123" t="str">
            <v>978-7-04-056071-8</v>
          </cell>
          <cell r="O123">
            <v>44378</v>
          </cell>
          <cell r="P123">
            <v>4</v>
          </cell>
          <cell r="Q123" t="str">
            <v>无</v>
          </cell>
          <cell r="R123" t="str">
            <v>是</v>
          </cell>
          <cell r="T123" t="str">
            <v>否</v>
          </cell>
          <cell r="U123" t="str">
            <v>项朝阳</v>
          </cell>
          <cell r="W123" t="str">
            <v>经管</v>
          </cell>
        </row>
        <row r="124">
          <cell r="C124" t="str">
            <v>农产品营销学</v>
          </cell>
          <cell r="D124" t="str">
            <v>40</v>
          </cell>
          <cell r="E124">
            <v>23</v>
          </cell>
          <cell r="F124" t="str">
            <v>2020张之洞班（文管）</v>
          </cell>
          <cell r="G124" t="str">
            <v>必修</v>
          </cell>
          <cell r="I124" t="str">
            <v>是</v>
          </cell>
          <cell r="K124" t="str">
            <v>农产品营销学</v>
          </cell>
          <cell r="L124" t="str">
            <v>李崇光</v>
          </cell>
          <cell r="M124" t="str">
            <v>高等教育出版社</v>
          </cell>
          <cell r="N124" t="str">
            <v>978-7-04-056071-8</v>
          </cell>
          <cell r="O124">
            <v>44378</v>
          </cell>
          <cell r="P124">
            <v>4</v>
          </cell>
          <cell r="Q124" t="str">
            <v>无</v>
          </cell>
          <cell r="R124" t="str">
            <v>是</v>
          </cell>
          <cell r="T124" t="str">
            <v>否</v>
          </cell>
          <cell r="U124" t="str">
            <v>项朝阳</v>
          </cell>
          <cell r="W124" t="str">
            <v>经管</v>
          </cell>
        </row>
        <row r="125">
          <cell r="C125" t="str">
            <v>农产品营销学</v>
          </cell>
          <cell r="D125" t="str">
            <v>40</v>
          </cell>
          <cell r="E125">
            <v>152</v>
          </cell>
          <cell r="F125" t="str">
            <v>植保2001、2、3、4、5</v>
          </cell>
          <cell r="G125" t="str">
            <v>专业选修</v>
          </cell>
          <cell r="I125" t="str">
            <v>是</v>
          </cell>
          <cell r="K125" t="str">
            <v>农产品营销学</v>
          </cell>
          <cell r="L125" t="str">
            <v>李崇光</v>
          </cell>
          <cell r="M125" t="str">
            <v>高等教育出版社</v>
          </cell>
          <cell r="N125" t="str">
            <v>978-7-04-056071-8</v>
          </cell>
          <cell r="O125">
            <v>44378</v>
          </cell>
          <cell r="P125">
            <v>4</v>
          </cell>
          <cell r="Q125" t="str">
            <v>无</v>
          </cell>
          <cell r="R125" t="str">
            <v>是</v>
          </cell>
          <cell r="T125" t="str">
            <v>否</v>
          </cell>
          <cell r="U125" t="str">
            <v>项朝阳</v>
          </cell>
          <cell r="W125" t="str">
            <v>经管</v>
          </cell>
        </row>
        <row r="126">
          <cell r="C126" t="str">
            <v>渠道管理</v>
          </cell>
          <cell r="D126" t="str">
            <v>32</v>
          </cell>
          <cell r="E126">
            <v>59</v>
          </cell>
          <cell r="F126" t="str">
            <v>市营2001市营2002</v>
          </cell>
          <cell r="G126" t="str">
            <v>必修</v>
          </cell>
          <cell r="I126" t="str">
            <v>是</v>
          </cell>
          <cell r="K126" t="str">
            <v>营销渠道管理</v>
          </cell>
          <cell r="L126" t="str">
            <v>庄贵军</v>
          </cell>
          <cell r="M126" t="str">
            <v>北大</v>
          </cell>
          <cell r="N126" t="str">
            <v>978-7-301-29860-2</v>
          </cell>
          <cell r="O126">
            <v>43344</v>
          </cell>
          <cell r="P126" t="str">
            <v>3</v>
          </cell>
          <cell r="Q126" t="str">
            <v>无</v>
          </cell>
          <cell r="R126" t="str">
            <v>否</v>
          </cell>
          <cell r="S126">
            <v>0</v>
          </cell>
          <cell r="T126" t="str">
            <v>否</v>
          </cell>
          <cell r="U126" t="str">
            <v>何劲</v>
          </cell>
          <cell r="W126" t="str">
            <v>经管</v>
          </cell>
        </row>
        <row r="127">
          <cell r="C127" t="str">
            <v>绩效管理</v>
          </cell>
          <cell r="D127" t="str">
            <v>32</v>
          </cell>
          <cell r="E127">
            <v>74</v>
          </cell>
          <cell r="F127" t="str">
            <v>农经1901农经1902</v>
          </cell>
          <cell r="G127" t="str">
            <v>专业选修</v>
          </cell>
          <cell r="I127" t="str">
            <v>是</v>
          </cell>
          <cell r="K127" t="str">
            <v>战略性绩效管理</v>
          </cell>
          <cell r="L127" t="str">
            <v>方振邦</v>
          </cell>
          <cell r="M127" t="str">
            <v>人大</v>
          </cell>
          <cell r="N127" t="str">
            <v>978-7-300-25874-4</v>
          </cell>
          <cell r="O127">
            <v>43282</v>
          </cell>
          <cell r="P127" t="str">
            <v>5</v>
          </cell>
          <cell r="Q127" t="str">
            <v>无</v>
          </cell>
          <cell r="R127" t="str">
            <v>否</v>
          </cell>
          <cell r="S127">
            <v>0</v>
          </cell>
          <cell r="T127" t="str">
            <v>否</v>
          </cell>
          <cell r="U127" t="str">
            <v>王勇</v>
          </cell>
          <cell r="W127" t="str">
            <v>经管</v>
          </cell>
        </row>
        <row r="128">
          <cell r="C128" t="str">
            <v>绩效管理</v>
          </cell>
          <cell r="D128" t="str">
            <v>32</v>
          </cell>
          <cell r="E128">
            <v>27</v>
          </cell>
          <cell r="F128" t="str">
            <v>2019张之洞班(文管)</v>
          </cell>
          <cell r="G128" t="str">
            <v>专业选修</v>
          </cell>
          <cell r="I128" t="str">
            <v>是</v>
          </cell>
          <cell r="K128" t="str">
            <v>战略性绩效管理</v>
          </cell>
          <cell r="L128" t="str">
            <v>方振邦</v>
          </cell>
          <cell r="M128" t="str">
            <v>人大</v>
          </cell>
          <cell r="N128" t="str">
            <v>978-7-300-25874-4</v>
          </cell>
          <cell r="O128">
            <v>43282</v>
          </cell>
          <cell r="P128" t="str">
            <v>5</v>
          </cell>
          <cell r="Q128" t="str">
            <v>无</v>
          </cell>
          <cell r="R128" t="str">
            <v>否</v>
          </cell>
          <cell r="S128">
            <v>0</v>
          </cell>
          <cell r="T128" t="str">
            <v>否</v>
          </cell>
          <cell r="U128" t="str">
            <v>王勇</v>
          </cell>
          <cell r="W128" t="str">
            <v>经管</v>
          </cell>
        </row>
        <row r="129">
          <cell r="C129" t="str">
            <v>绩效管理</v>
          </cell>
          <cell r="D129" t="str">
            <v>32</v>
          </cell>
          <cell r="E129">
            <v>33</v>
          </cell>
          <cell r="F129" t="str">
            <v>人力2001人力2002（洞班）</v>
          </cell>
          <cell r="G129" t="str">
            <v>必修</v>
          </cell>
          <cell r="I129" t="str">
            <v>是</v>
          </cell>
          <cell r="K129" t="str">
            <v>战略性绩效管理</v>
          </cell>
          <cell r="L129" t="str">
            <v>方振邦</v>
          </cell>
          <cell r="M129" t="str">
            <v>人大</v>
          </cell>
          <cell r="N129" t="str">
            <v>978-7-300-25874-4</v>
          </cell>
          <cell r="O129">
            <v>43282</v>
          </cell>
          <cell r="P129" t="str">
            <v>5</v>
          </cell>
          <cell r="Q129" t="str">
            <v>无</v>
          </cell>
          <cell r="R129" t="str">
            <v>否</v>
          </cell>
          <cell r="S129">
            <v>0</v>
          </cell>
          <cell r="T129" t="str">
            <v>否</v>
          </cell>
          <cell r="U129" t="str">
            <v>王勇</v>
          </cell>
          <cell r="W129" t="str">
            <v>经管</v>
          </cell>
        </row>
        <row r="130">
          <cell r="C130" t="str">
            <v>薪酬管理</v>
          </cell>
          <cell r="D130" t="str">
            <v>32</v>
          </cell>
          <cell r="E130">
            <v>33</v>
          </cell>
          <cell r="F130" t="str">
            <v>人力2001人力2002（洞班）</v>
          </cell>
          <cell r="G130" t="str">
            <v>必修</v>
          </cell>
          <cell r="I130" t="str">
            <v>是</v>
          </cell>
          <cell r="K130" t="str">
            <v>薪酬管理</v>
          </cell>
          <cell r="L130" t="str">
            <v>刘昕</v>
          </cell>
          <cell r="M130" t="str">
            <v>人大</v>
          </cell>
          <cell r="N130" t="str">
            <v>978-7-30-028641-9</v>
          </cell>
          <cell r="O130">
            <v>44197</v>
          </cell>
          <cell r="P130">
            <v>6</v>
          </cell>
          <cell r="Q130" t="str">
            <v>无</v>
          </cell>
          <cell r="R130" t="str">
            <v>否</v>
          </cell>
          <cell r="S130">
            <v>0</v>
          </cell>
          <cell r="T130" t="str">
            <v>否</v>
          </cell>
          <cell r="U130" t="str">
            <v>张爱武</v>
          </cell>
          <cell r="V130">
            <v>2</v>
          </cell>
          <cell r="W130" t="str">
            <v>经管</v>
          </cell>
        </row>
        <row r="131">
          <cell r="C131" t="str">
            <v>人力资源培训与开发</v>
          </cell>
          <cell r="D131" t="str">
            <v>32</v>
          </cell>
          <cell r="E131">
            <v>33</v>
          </cell>
          <cell r="F131" t="str">
            <v>人力2001人力2002（洞班）</v>
          </cell>
          <cell r="G131" t="str">
            <v>专业选修</v>
          </cell>
          <cell r="I131" t="str">
            <v>是</v>
          </cell>
          <cell r="K131" t="str">
            <v>雇员培训与开发</v>
          </cell>
          <cell r="L131" t="str">
            <v>(美)雷蒙德·诺伊</v>
          </cell>
          <cell r="M131" t="str">
            <v>人大</v>
          </cell>
          <cell r="N131" t="str">
            <v>978-7-300-22322-3</v>
          </cell>
          <cell r="O131">
            <v>42339</v>
          </cell>
          <cell r="P131" t="str">
            <v>6</v>
          </cell>
          <cell r="Q131" t="str">
            <v>无</v>
          </cell>
          <cell r="R131" t="str">
            <v>否</v>
          </cell>
          <cell r="S131">
            <v>0</v>
          </cell>
          <cell r="T131" t="str">
            <v>否</v>
          </cell>
          <cell r="U131" t="str">
            <v>施丹</v>
          </cell>
          <cell r="W131" t="str">
            <v>经管</v>
          </cell>
        </row>
        <row r="132">
          <cell r="C132" t="str">
            <v>博弈论</v>
          </cell>
          <cell r="D132" t="str">
            <v>40</v>
          </cell>
          <cell r="E132">
            <v>25</v>
          </cell>
          <cell r="F132" t="str">
            <v>工商1901</v>
          </cell>
          <cell r="G132" t="str">
            <v>专业选修</v>
          </cell>
          <cell r="I132" t="str">
            <v>是</v>
          </cell>
          <cell r="K132" t="str">
            <v>博弈论基础</v>
          </cell>
          <cell r="L132" t="str">
            <v>(美)罗伯特·吉本斯</v>
          </cell>
          <cell r="M132" t="str">
            <v>社会科学</v>
          </cell>
          <cell r="N132" t="str">
            <v>978-7-5004-2454-3</v>
          </cell>
          <cell r="O132">
            <v>42278</v>
          </cell>
          <cell r="P132" t="str">
            <v>1</v>
          </cell>
          <cell r="Q132" t="str">
            <v>无</v>
          </cell>
          <cell r="R132" t="str">
            <v>否</v>
          </cell>
          <cell r="S132">
            <v>0</v>
          </cell>
          <cell r="T132" t="str">
            <v>否</v>
          </cell>
          <cell r="U132" t="str">
            <v>周德翼</v>
          </cell>
          <cell r="W132" t="str">
            <v>经管</v>
          </cell>
        </row>
        <row r="133">
          <cell r="C133" t="str">
            <v>博弈论</v>
          </cell>
          <cell r="D133" t="str">
            <v>40</v>
          </cell>
          <cell r="E133">
            <v>64</v>
          </cell>
          <cell r="F133" t="str">
            <v>人力1901人力1902</v>
          </cell>
          <cell r="G133" t="str">
            <v>专业选修</v>
          </cell>
          <cell r="I133" t="str">
            <v>是</v>
          </cell>
          <cell r="K133" t="str">
            <v>博弈论基础</v>
          </cell>
          <cell r="L133" t="str">
            <v>(美)罗伯特·吉本斯</v>
          </cell>
          <cell r="M133" t="str">
            <v>社会科学</v>
          </cell>
          <cell r="N133" t="str">
            <v>978-7-5004-2454-3</v>
          </cell>
          <cell r="O133">
            <v>42278</v>
          </cell>
          <cell r="P133" t="str">
            <v>1</v>
          </cell>
          <cell r="Q133" t="str">
            <v>无</v>
          </cell>
          <cell r="R133" t="str">
            <v>否</v>
          </cell>
          <cell r="S133">
            <v>0</v>
          </cell>
          <cell r="T133" t="str">
            <v>否</v>
          </cell>
          <cell r="U133" t="str">
            <v>周德翼</v>
          </cell>
          <cell r="W133" t="str">
            <v>经管</v>
          </cell>
        </row>
        <row r="134">
          <cell r="C134" t="str">
            <v>博弈论</v>
          </cell>
          <cell r="D134" t="str">
            <v>40</v>
          </cell>
          <cell r="E134">
            <v>58</v>
          </cell>
          <cell r="F134" t="str">
            <v>市营1901市营1902</v>
          </cell>
          <cell r="G134" t="str">
            <v>专业选修</v>
          </cell>
          <cell r="I134" t="str">
            <v>是</v>
          </cell>
          <cell r="K134" t="str">
            <v>博弈论基础</v>
          </cell>
          <cell r="L134" t="str">
            <v>(美)罗伯特·吉本斯</v>
          </cell>
          <cell r="M134" t="str">
            <v>社会科学</v>
          </cell>
          <cell r="N134" t="str">
            <v>978-7-5004-2454-3</v>
          </cell>
          <cell r="O134">
            <v>42278</v>
          </cell>
          <cell r="P134" t="str">
            <v>1</v>
          </cell>
          <cell r="Q134" t="str">
            <v>无</v>
          </cell>
          <cell r="R134" t="str">
            <v>否</v>
          </cell>
          <cell r="S134">
            <v>0</v>
          </cell>
          <cell r="T134" t="str">
            <v>否</v>
          </cell>
          <cell r="U134" t="str">
            <v>周德翼</v>
          </cell>
          <cell r="W134" t="str">
            <v>经管</v>
          </cell>
        </row>
        <row r="135">
          <cell r="C135" t="str">
            <v>国际企业与跨国文化管理</v>
          </cell>
          <cell r="D135" t="str">
            <v>32</v>
          </cell>
          <cell r="E135">
            <v>103</v>
          </cell>
          <cell r="F135" t="str">
            <v>农学1901农学1902农学1903</v>
          </cell>
          <cell r="G135" t="str">
            <v>专业选修</v>
          </cell>
          <cell r="I135" t="str">
            <v>否</v>
          </cell>
          <cell r="J135" t="str">
            <v>无合适</v>
          </cell>
          <cell r="K135">
            <v>0</v>
          </cell>
          <cell r="L135">
            <v>0</v>
          </cell>
          <cell r="M135">
            <v>0</v>
          </cell>
          <cell r="N135">
            <v>0</v>
          </cell>
          <cell r="P135">
            <v>0</v>
          </cell>
          <cell r="S135">
            <v>0</v>
          </cell>
          <cell r="T135">
            <v>0</v>
          </cell>
          <cell r="U135" t="str">
            <v>张爱武</v>
          </cell>
          <cell r="W135" t="str">
            <v>经管</v>
          </cell>
        </row>
        <row r="136">
          <cell r="C136" t="str">
            <v>国际企业与跨国文化管理</v>
          </cell>
          <cell r="D136" t="str">
            <v>32</v>
          </cell>
          <cell r="E136">
            <v>33</v>
          </cell>
          <cell r="F136" t="str">
            <v>2019张之洞班（智慧农业）</v>
          </cell>
          <cell r="G136" t="str">
            <v>专业选修</v>
          </cell>
          <cell r="I136" t="str">
            <v>否</v>
          </cell>
          <cell r="J136" t="str">
            <v>无合适</v>
          </cell>
          <cell r="K136">
            <v>0</v>
          </cell>
          <cell r="L136">
            <v>0</v>
          </cell>
          <cell r="M136">
            <v>0</v>
          </cell>
          <cell r="N136">
            <v>0</v>
          </cell>
          <cell r="P136">
            <v>0</v>
          </cell>
          <cell r="S136">
            <v>0</v>
          </cell>
          <cell r="T136">
            <v>0</v>
          </cell>
          <cell r="U136" t="str">
            <v>张爱武</v>
          </cell>
          <cell r="W136" t="str">
            <v>经管</v>
          </cell>
        </row>
        <row r="137">
          <cell r="C137" t="str">
            <v>创业管理</v>
          </cell>
          <cell r="D137" t="str">
            <v>32</v>
          </cell>
          <cell r="E137">
            <v>72</v>
          </cell>
          <cell r="F137" t="str">
            <v>财管1901财管1902财管1903（洞）</v>
          </cell>
          <cell r="G137" t="str">
            <v>专业选修</v>
          </cell>
          <cell r="I137" t="str">
            <v>否</v>
          </cell>
          <cell r="J137" t="str">
            <v>暂无合适</v>
          </cell>
          <cell r="K137">
            <v>0</v>
          </cell>
          <cell r="L137">
            <v>0</v>
          </cell>
          <cell r="M137">
            <v>0</v>
          </cell>
          <cell r="N137">
            <v>0</v>
          </cell>
          <cell r="P137">
            <v>0</v>
          </cell>
          <cell r="S137">
            <v>0</v>
          </cell>
          <cell r="T137">
            <v>0</v>
          </cell>
          <cell r="U137" t="str">
            <v>黄洁</v>
          </cell>
          <cell r="W137" t="str">
            <v>经管</v>
          </cell>
        </row>
        <row r="138">
          <cell r="C138" t="str">
            <v>创业管理</v>
          </cell>
          <cell r="D138" t="str">
            <v>32</v>
          </cell>
          <cell r="E138">
            <v>71</v>
          </cell>
          <cell r="F138" t="str">
            <v>会计1901会计1902会计1903（洞）</v>
          </cell>
          <cell r="G138" t="str">
            <v>专业选修</v>
          </cell>
          <cell r="I138" t="str">
            <v>否</v>
          </cell>
          <cell r="J138" t="str">
            <v>暂无合适</v>
          </cell>
          <cell r="K138">
            <v>0</v>
          </cell>
          <cell r="L138">
            <v>0</v>
          </cell>
          <cell r="M138">
            <v>0</v>
          </cell>
          <cell r="N138">
            <v>0</v>
          </cell>
          <cell r="P138">
            <v>0</v>
          </cell>
          <cell r="S138">
            <v>0</v>
          </cell>
          <cell r="T138">
            <v>0</v>
          </cell>
          <cell r="U138" t="str">
            <v>黄洁</v>
          </cell>
          <cell r="W138" t="str">
            <v>经管</v>
          </cell>
        </row>
        <row r="139">
          <cell r="C139" t="str">
            <v>创业管理</v>
          </cell>
          <cell r="D139" t="str">
            <v>32</v>
          </cell>
          <cell r="E139">
            <v>30</v>
          </cell>
          <cell r="F139" t="str">
            <v>工商2001</v>
          </cell>
          <cell r="G139" t="str">
            <v>专业选修</v>
          </cell>
          <cell r="I139" t="str">
            <v>否</v>
          </cell>
          <cell r="J139" t="str">
            <v>暂无合适</v>
          </cell>
          <cell r="K139">
            <v>0</v>
          </cell>
          <cell r="L139">
            <v>0</v>
          </cell>
          <cell r="M139">
            <v>0</v>
          </cell>
          <cell r="N139">
            <v>0</v>
          </cell>
          <cell r="P139">
            <v>0</v>
          </cell>
          <cell r="S139">
            <v>0</v>
          </cell>
          <cell r="T139">
            <v>0</v>
          </cell>
          <cell r="U139" t="str">
            <v>黄洁</v>
          </cell>
          <cell r="W139" t="str">
            <v>经管</v>
          </cell>
        </row>
        <row r="140">
          <cell r="C140" t="str">
            <v>创业管理</v>
          </cell>
          <cell r="D140" t="str">
            <v>32</v>
          </cell>
          <cell r="E140">
            <v>33</v>
          </cell>
          <cell r="F140" t="str">
            <v>人力2001人力2002（洞班）</v>
          </cell>
          <cell r="G140" t="str">
            <v>专业选修</v>
          </cell>
          <cell r="I140" t="str">
            <v>否</v>
          </cell>
          <cell r="J140" t="str">
            <v>暂无合适</v>
          </cell>
          <cell r="K140">
            <v>0</v>
          </cell>
          <cell r="L140">
            <v>0</v>
          </cell>
          <cell r="M140">
            <v>0</v>
          </cell>
          <cell r="N140">
            <v>0</v>
          </cell>
          <cell r="P140">
            <v>0</v>
          </cell>
          <cell r="S140">
            <v>0</v>
          </cell>
          <cell r="T140">
            <v>0</v>
          </cell>
          <cell r="U140" t="str">
            <v>黄洁</v>
          </cell>
          <cell r="W140" t="str">
            <v>经管</v>
          </cell>
        </row>
        <row r="141">
          <cell r="C141" t="str">
            <v>市场营销学B</v>
          </cell>
          <cell r="D141" t="str">
            <v>40</v>
          </cell>
          <cell r="E141">
            <v>72</v>
          </cell>
          <cell r="F141" t="str">
            <v>信管2001信管2002信管2003（洞班）</v>
          </cell>
          <cell r="G141" t="str">
            <v>专业选修</v>
          </cell>
          <cell r="I141" t="str">
            <v>是</v>
          </cell>
          <cell r="K141" t="str">
            <v>市场营销学</v>
          </cell>
          <cell r="L141" t="str">
            <v>孙剑</v>
          </cell>
          <cell r="M141" t="str">
            <v>农业</v>
          </cell>
          <cell r="N141" t="str">
            <v>978-7-109-21863-5</v>
          </cell>
          <cell r="O141">
            <v>42583</v>
          </cell>
          <cell r="P141" t="str">
            <v>3</v>
          </cell>
          <cell r="Q141" t="str">
            <v>无</v>
          </cell>
          <cell r="R141" t="str">
            <v>是</v>
          </cell>
          <cell r="S141">
            <v>0</v>
          </cell>
          <cell r="T141" t="str">
            <v>否</v>
          </cell>
          <cell r="U141" t="str">
            <v>李春成</v>
          </cell>
          <cell r="W141" t="str">
            <v>经管</v>
          </cell>
        </row>
        <row r="142">
          <cell r="C142" t="str">
            <v>市场营销学B</v>
          </cell>
          <cell r="D142" t="str">
            <v>40</v>
          </cell>
          <cell r="E142">
            <v>58</v>
          </cell>
          <cell r="F142" t="str">
            <v>植科2001植科2002</v>
          </cell>
          <cell r="G142" t="str">
            <v>专业选修</v>
          </cell>
          <cell r="I142" t="str">
            <v>是</v>
          </cell>
          <cell r="K142" t="str">
            <v>市场营销学</v>
          </cell>
          <cell r="L142" t="str">
            <v>孙剑</v>
          </cell>
          <cell r="M142" t="str">
            <v>农业</v>
          </cell>
          <cell r="N142" t="str">
            <v>978-7-109-21863-5</v>
          </cell>
          <cell r="O142">
            <v>42583</v>
          </cell>
          <cell r="P142" t="str">
            <v>3</v>
          </cell>
          <cell r="Q142" t="str">
            <v>无</v>
          </cell>
          <cell r="R142" t="str">
            <v>是</v>
          </cell>
          <cell r="S142">
            <v>0</v>
          </cell>
          <cell r="T142" t="str">
            <v>否</v>
          </cell>
          <cell r="U142" t="str">
            <v>李春成</v>
          </cell>
          <cell r="W142" t="str">
            <v>经管</v>
          </cell>
        </row>
        <row r="143">
          <cell r="C143" t="str">
            <v>管理运筹学</v>
          </cell>
          <cell r="D143" t="str">
            <v>32</v>
          </cell>
          <cell r="E143">
            <v>74</v>
          </cell>
          <cell r="F143" t="str">
            <v>农经1901农经1902</v>
          </cell>
          <cell r="G143" t="str">
            <v>专业选修</v>
          </cell>
          <cell r="H143" t="str">
            <v>停开</v>
          </cell>
          <cell r="K143">
            <v>0</v>
          </cell>
          <cell r="L143">
            <v>0</v>
          </cell>
          <cell r="M143">
            <v>0</v>
          </cell>
          <cell r="N143">
            <v>0</v>
          </cell>
          <cell r="P143">
            <v>0</v>
          </cell>
          <cell r="S143">
            <v>0</v>
          </cell>
          <cell r="T143">
            <v>0</v>
          </cell>
          <cell r="U143" t="e">
            <v>#N/A</v>
          </cell>
          <cell r="W143" t="str">
            <v>经管</v>
          </cell>
        </row>
        <row r="144">
          <cell r="C144" t="str">
            <v>管理运筹学</v>
          </cell>
          <cell r="D144" t="str">
            <v>32</v>
          </cell>
          <cell r="E144">
            <v>27</v>
          </cell>
          <cell r="F144" t="str">
            <v>2019张之洞班(文管)</v>
          </cell>
          <cell r="G144" t="str">
            <v>专业选修</v>
          </cell>
          <cell r="H144" t="str">
            <v>停开</v>
          </cell>
          <cell r="K144">
            <v>0</v>
          </cell>
          <cell r="L144">
            <v>0</v>
          </cell>
          <cell r="M144">
            <v>0</v>
          </cell>
          <cell r="N144">
            <v>0</v>
          </cell>
          <cell r="P144">
            <v>0</v>
          </cell>
          <cell r="S144">
            <v>0</v>
          </cell>
          <cell r="T144">
            <v>0</v>
          </cell>
          <cell r="U144" t="e">
            <v>#N/A</v>
          </cell>
          <cell r="W144" t="str">
            <v>经管</v>
          </cell>
        </row>
        <row r="145">
          <cell r="C145" t="str">
            <v>品牌管理</v>
          </cell>
          <cell r="D145" t="str">
            <v>32</v>
          </cell>
          <cell r="E145">
            <v>59</v>
          </cell>
          <cell r="F145" t="str">
            <v>市营2001市营2002</v>
          </cell>
          <cell r="G145" t="str">
            <v>必修</v>
          </cell>
          <cell r="I145" t="str">
            <v>是</v>
          </cell>
          <cell r="K145" t="str">
            <v>品牌管理</v>
          </cell>
          <cell r="L145" t="str">
            <v>王海忠</v>
          </cell>
          <cell r="M145" t="str">
            <v>清华</v>
          </cell>
          <cell r="N145" t="str">
            <v>978-7-30-257035-6</v>
          </cell>
          <cell r="O145">
            <v>44409</v>
          </cell>
          <cell r="P145">
            <v>2</v>
          </cell>
          <cell r="Q145" t="str">
            <v>无</v>
          </cell>
          <cell r="R145" t="str">
            <v>否</v>
          </cell>
          <cell r="S145">
            <v>0</v>
          </cell>
          <cell r="T145" t="str">
            <v>是（更新版本）</v>
          </cell>
          <cell r="U145" t="str">
            <v>余樱</v>
          </cell>
          <cell r="V145">
            <v>2</v>
          </cell>
          <cell r="W145" t="str">
            <v>经管</v>
          </cell>
        </row>
        <row r="146">
          <cell r="C146" t="str">
            <v>运营管理</v>
          </cell>
          <cell r="D146" t="str">
            <v>48</v>
          </cell>
          <cell r="E146">
            <v>30</v>
          </cell>
          <cell r="F146" t="str">
            <v>工商2001</v>
          </cell>
          <cell r="G146" t="str">
            <v>必修</v>
          </cell>
          <cell r="I146" t="str">
            <v>是</v>
          </cell>
          <cell r="K146" t="str">
            <v>生产运作管理</v>
          </cell>
          <cell r="L146" t="str">
            <v>陈荣秋|马士华</v>
          </cell>
          <cell r="M146" t="str">
            <v>机工</v>
          </cell>
          <cell r="N146" t="str">
            <v>978-7-111-56474-4</v>
          </cell>
          <cell r="O146">
            <v>42461</v>
          </cell>
          <cell r="P146" t="str">
            <v>5</v>
          </cell>
          <cell r="Q146" t="str">
            <v>无</v>
          </cell>
          <cell r="R146" t="str">
            <v>否</v>
          </cell>
          <cell r="S146">
            <v>0</v>
          </cell>
          <cell r="T146" t="str">
            <v>否</v>
          </cell>
          <cell r="U146" t="str">
            <v>包玉泽</v>
          </cell>
          <cell r="V146">
            <v>1</v>
          </cell>
          <cell r="W146" t="str">
            <v>经管</v>
          </cell>
        </row>
        <row r="147">
          <cell r="C147" t="str">
            <v>运营管理</v>
          </cell>
          <cell r="D147" t="str">
            <v>48</v>
          </cell>
          <cell r="E147">
            <v>33</v>
          </cell>
          <cell r="F147" t="str">
            <v>人力2001人力2002（洞班）</v>
          </cell>
          <cell r="G147" t="str">
            <v>专业选修</v>
          </cell>
          <cell r="I147" t="str">
            <v>是</v>
          </cell>
          <cell r="K147" t="str">
            <v>生产运作管理</v>
          </cell>
          <cell r="L147" t="str">
            <v>陈荣秋|马士华</v>
          </cell>
          <cell r="M147" t="str">
            <v>机工</v>
          </cell>
          <cell r="N147" t="str">
            <v>978-7-111-56474-4</v>
          </cell>
          <cell r="O147">
            <v>42461</v>
          </cell>
          <cell r="P147" t="str">
            <v>5</v>
          </cell>
          <cell r="Q147" t="str">
            <v>无</v>
          </cell>
          <cell r="R147" t="str">
            <v>否</v>
          </cell>
          <cell r="S147">
            <v>0</v>
          </cell>
          <cell r="T147" t="str">
            <v>否</v>
          </cell>
          <cell r="U147" t="str">
            <v>包玉泽</v>
          </cell>
          <cell r="W147" t="str">
            <v>经管</v>
          </cell>
        </row>
        <row r="148">
          <cell r="C148" t="str">
            <v>组织行为学</v>
          </cell>
          <cell r="D148" t="str">
            <v>48</v>
          </cell>
          <cell r="E148">
            <v>257</v>
          </cell>
          <cell r="F148" t="str">
            <v>工商管理类2101、2、3、4、5、6、7、8、9</v>
          </cell>
          <cell r="G148" t="str">
            <v>必修</v>
          </cell>
          <cell r="I148" t="str">
            <v>是</v>
          </cell>
          <cell r="K148" t="str">
            <v>组织行为学</v>
          </cell>
          <cell r="L148" t="str">
            <v>孙建敏</v>
          </cell>
          <cell r="M148" t="str">
            <v>高教出版社</v>
          </cell>
          <cell r="N148" t="str">
            <v>978-7-04-052206-8</v>
          </cell>
          <cell r="O148">
            <v>43466</v>
          </cell>
          <cell r="P148">
            <v>0</v>
          </cell>
          <cell r="Q148" t="str">
            <v>是</v>
          </cell>
          <cell r="R148" t="str">
            <v>否</v>
          </cell>
          <cell r="S148" t="str">
            <v>马工程教材</v>
          </cell>
          <cell r="T148" t="str">
            <v>否</v>
          </cell>
          <cell r="U148" t="str">
            <v>蒋美琴</v>
          </cell>
          <cell r="W148" t="str">
            <v>经管</v>
          </cell>
        </row>
        <row r="149">
          <cell r="C149" t="str">
            <v>计量经济学</v>
          </cell>
          <cell r="D149" t="str">
            <v>40</v>
          </cell>
          <cell r="E149">
            <v>65</v>
          </cell>
          <cell r="F149" t="str">
            <v>土规2001土规2002</v>
          </cell>
          <cell r="G149" t="str">
            <v>专业选修</v>
          </cell>
          <cell r="H149" t="str">
            <v>停开</v>
          </cell>
          <cell r="U149" t="e">
            <v>#N/A</v>
          </cell>
          <cell r="W149" t="str">
            <v>经管</v>
          </cell>
        </row>
        <row r="150">
          <cell r="C150" t="str">
            <v>计量经济学实验</v>
          </cell>
          <cell r="D150" t="str">
            <v>15</v>
          </cell>
          <cell r="E150">
            <v>65</v>
          </cell>
          <cell r="F150" t="str">
            <v>土规2001土规2002</v>
          </cell>
          <cell r="G150" t="str">
            <v>专业选修</v>
          </cell>
          <cell r="H150" t="str">
            <v>停开</v>
          </cell>
          <cell r="K150" t="e">
            <v>#N/A</v>
          </cell>
          <cell r="L150" t="e">
            <v>#N/A</v>
          </cell>
          <cell r="M150" t="e">
            <v>#N/A</v>
          </cell>
          <cell r="N150" t="e">
            <v>#N/A</v>
          </cell>
          <cell r="O150" t="e">
            <v>#N/A</v>
          </cell>
          <cell r="P150" t="e">
            <v>#N/A</v>
          </cell>
          <cell r="S150" t="e">
            <v>#N/A</v>
          </cell>
          <cell r="T150" t="e">
            <v>#N/A</v>
          </cell>
          <cell r="U150" t="e">
            <v>#N/A</v>
          </cell>
          <cell r="W150" t="str">
            <v>经管</v>
          </cell>
        </row>
        <row r="151">
          <cell r="C151" t="str">
            <v>电子商务B</v>
          </cell>
          <cell r="D151" t="str">
            <v>40</v>
          </cell>
          <cell r="E151">
            <v>64</v>
          </cell>
          <cell r="F151" t="str">
            <v>财管2001财管2002财管2003（洞班）</v>
          </cell>
          <cell r="G151" t="str">
            <v>专业选修</v>
          </cell>
          <cell r="I151" t="str">
            <v>是</v>
          </cell>
          <cell r="K151" t="str">
            <v>电子商务——管理与社交网络视角</v>
          </cell>
          <cell r="L151" t="str">
            <v>埃弗雷姆·特班</v>
          </cell>
          <cell r="M151" t="str">
            <v>机械工业出版社</v>
          </cell>
          <cell r="N151" t="str">
            <v>978-7-11-166056-9</v>
          </cell>
          <cell r="O151">
            <v>44044</v>
          </cell>
          <cell r="P151">
            <v>9</v>
          </cell>
          <cell r="Q151" t="str">
            <v>无</v>
          </cell>
          <cell r="R151" t="str">
            <v>否</v>
          </cell>
          <cell r="T151" t="str">
            <v>是（更新版本）</v>
          </cell>
          <cell r="U151" t="str">
            <v>卢云帆</v>
          </cell>
          <cell r="V151">
            <v>2</v>
          </cell>
          <cell r="W151" t="str">
            <v>经管</v>
          </cell>
        </row>
        <row r="152">
          <cell r="C152" t="str">
            <v>电子商务B</v>
          </cell>
          <cell r="D152" t="str">
            <v>40</v>
          </cell>
          <cell r="E152">
            <v>30</v>
          </cell>
          <cell r="F152" t="str">
            <v>国贸2001国贸2002（洞班）</v>
          </cell>
          <cell r="G152" t="str">
            <v>专业选修</v>
          </cell>
          <cell r="I152" t="str">
            <v>是</v>
          </cell>
          <cell r="K152" t="str">
            <v>电子商务——管理与社交网络视角</v>
          </cell>
          <cell r="L152" t="str">
            <v>埃弗雷姆·特班</v>
          </cell>
          <cell r="M152" t="str">
            <v>机械工业出版社</v>
          </cell>
          <cell r="N152" t="str">
            <v>978-7-11-166056-9</v>
          </cell>
          <cell r="O152">
            <v>44044</v>
          </cell>
          <cell r="P152">
            <v>9</v>
          </cell>
          <cell r="Q152" t="str">
            <v>无</v>
          </cell>
          <cell r="R152" t="str">
            <v>否</v>
          </cell>
          <cell r="T152" t="str">
            <v>是（更新版本）</v>
          </cell>
          <cell r="U152" t="str">
            <v>卢云帆</v>
          </cell>
          <cell r="W152" t="str">
            <v>经管</v>
          </cell>
        </row>
        <row r="153">
          <cell r="C153" t="str">
            <v>电子商务B</v>
          </cell>
          <cell r="D153" t="str">
            <v>40</v>
          </cell>
          <cell r="E153">
            <v>63</v>
          </cell>
          <cell r="F153" t="str">
            <v>会计2001会计2002会计2003（洞班）</v>
          </cell>
          <cell r="G153" t="str">
            <v>专业选修</v>
          </cell>
          <cell r="I153" t="str">
            <v>是</v>
          </cell>
          <cell r="K153" t="str">
            <v>电子商务——管理与社交网络视角</v>
          </cell>
          <cell r="L153" t="str">
            <v>埃弗雷姆·特班</v>
          </cell>
          <cell r="M153" t="str">
            <v>机械工业出版社</v>
          </cell>
          <cell r="N153" t="str">
            <v>978-7-11-166056-9</v>
          </cell>
          <cell r="O153">
            <v>44044</v>
          </cell>
          <cell r="P153">
            <v>9</v>
          </cell>
          <cell r="Q153" t="str">
            <v>无</v>
          </cell>
          <cell r="R153" t="str">
            <v>否</v>
          </cell>
          <cell r="T153" t="str">
            <v>是（更新版本）</v>
          </cell>
          <cell r="U153" t="str">
            <v>卢云帆</v>
          </cell>
          <cell r="W153" t="str">
            <v>经管</v>
          </cell>
        </row>
        <row r="154">
          <cell r="C154" t="str">
            <v>电子商务B</v>
          </cell>
          <cell r="D154" t="str">
            <v>40</v>
          </cell>
          <cell r="E154">
            <v>70</v>
          </cell>
          <cell r="F154" t="str">
            <v>经济2001经济2002经济2003（洞班）</v>
          </cell>
          <cell r="G154" t="str">
            <v>专业选修</v>
          </cell>
          <cell r="I154" t="str">
            <v>是</v>
          </cell>
          <cell r="K154" t="str">
            <v>电子商务——管理与社交网络视角</v>
          </cell>
          <cell r="L154" t="str">
            <v>埃弗雷姆·特班</v>
          </cell>
          <cell r="M154" t="str">
            <v>机械工业出版社</v>
          </cell>
          <cell r="N154" t="str">
            <v>978-7-11-166056-9</v>
          </cell>
          <cell r="O154">
            <v>44044</v>
          </cell>
          <cell r="P154">
            <v>9</v>
          </cell>
          <cell r="Q154" t="str">
            <v>无</v>
          </cell>
          <cell r="R154" t="str">
            <v>否</v>
          </cell>
          <cell r="T154" t="str">
            <v>是（更新版本）</v>
          </cell>
          <cell r="U154" t="str">
            <v>卢云帆</v>
          </cell>
          <cell r="W154" t="str">
            <v>经管</v>
          </cell>
        </row>
        <row r="155">
          <cell r="C155" t="str">
            <v>电子商务B</v>
          </cell>
          <cell r="D155" t="str">
            <v>40</v>
          </cell>
          <cell r="E155">
            <v>59</v>
          </cell>
          <cell r="F155" t="str">
            <v>市营2001市营2002</v>
          </cell>
          <cell r="G155" t="str">
            <v>专业选修</v>
          </cell>
          <cell r="I155" t="str">
            <v>是</v>
          </cell>
          <cell r="K155" t="str">
            <v>电子商务——管理与社交网络视角</v>
          </cell>
          <cell r="L155" t="str">
            <v>埃弗雷姆·特班</v>
          </cell>
          <cell r="M155" t="str">
            <v>机械工业出版社</v>
          </cell>
          <cell r="N155" t="str">
            <v>978-7-11-166056-9</v>
          </cell>
          <cell r="O155">
            <v>44044</v>
          </cell>
          <cell r="P155">
            <v>9</v>
          </cell>
          <cell r="Q155" t="str">
            <v>无</v>
          </cell>
          <cell r="R155" t="str">
            <v>否</v>
          </cell>
          <cell r="T155" t="str">
            <v>是（更新版本）</v>
          </cell>
          <cell r="U155" t="str">
            <v>卢云帆</v>
          </cell>
          <cell r="W155" t="str">
            <v>经管</v>
          </cell>
        </row>
        <row r="156">
          <cell r="C156" t="str">
            <v>政府及非营利组织会计</v>
          </cell>
          <cell r="D156" t="str">
            <v>32</v>
          </cell>
          <cell r="E156">
            <v>63</v>
          </cell>
          <cell r="F156" t="str">
            <v>会计2001会计2002会计2003（洞班）</v>
          </cell>
          <cell r="G156" t="str">
            <v>专业选修</v>
          </cell>
          <cell r="I156" t="str">
            <v>是</v>
          </cell>
          <cell r="K156" t="str">
            <v>政府会计</v>
          </cell>
          <cell r="L156" t="str">
            <v>赵建勇</v>
          </cell>
          <cell r="M156" t="str">
            <v>上海财经大学出版社</v>
          </cell>
          <cell r="N156" t="str">
            <v>978-7-5642-3051-7</v>
          </cell>
          <cell r="P156">
            <v>1</v>
          </cell>
          <cell r="Q156" t="str">
            <v>无</v>
          </cell>
          <cell r="R156" t="str">
            <v>否</v>
          </cell>
          <cell r="S156">
            <v>0</v>
          </cell>
          <cell r="T156" t="str">
            <v>否</v>
          </cell>
          <cell r="U156" t="str">
            <v>范依依</v>
          </cell>
          <cell r="W156" t="str">
            <v>经管</v>
          </cell>
        </row>
        <row r="157">
          <cell r="C157" t="str">
            <v>成本与管理会计</v>
          </cell>
          <cell r="D157" t="str">
            <v>56</v>
          </cell>
          <cell r="E157">
            <v>64</v>
          </cell>
          <cell r="F157" t="str">
            <v>财管2001财管2002财管2003（洞班）</v>
          </cell>
          <cell r="G157" t="str">
            <v>必修</v>
          </cell>
          <cell r="I157" t="str">
            <v>是</v>
          </cell>
          <cell r="K157" t="str">
            <v>成本与管理会计（第2版）</v>
          </cell>
          <cell r="L157" t="str">
            <v>孙茂竹|于富生</v>
          </cell>
          <cell r="M157" t="str">
            <v>人大</v>
          </cell>
          <cell r="N157" t="str">
            <v>978-7-300-25466-1 </v>
          </cell>
          <cell r="O157">
            <v>43160</v>
          </cell>
          <cell r="P157" t="str">
            <v>2</v>
          </cell>
          <cell r="Q157" t="str">
            <v>无</v>
          </cell>
          <cell r="R157" t="str">
            <v>否</v>
          </cell>
          <cell r="S157">
            <v>0</v>
          </cell>
          <cell r="T157" t="str">
            <v>否</v>
          </cell>
          <cell r="U157" t="str">
            <v>张巍</v>
          </cell>
          <cell r="W157" t="str">
            <v>经管</v>
          </cell>
        </row>
        <row r="158">
          <cell r="C158" t="str">
            <v>成本与管理会计</v>
          </cell>
          <cell r="D158" t="str">
            <v>56</v>
          </cell>
          <cell r="E158">
            <v>63</v>
          </cell>
          <cell r="F158" t="str">
            <v>会计2001会计2002会计2003（洞班）</v>
          </cell>
          <cell r="G158" t="str">
            <v>必修</v>
          </cell>
          <cell r="I158" t="str">
            <v>是</v>
          </cell>
          <cell r="K158" t="str">
            <v>成本与管理会计（第2版）</v>
          </cell>
          <cell r="L158" t="str">
            <v>孙茂竹|于富生</v>
          </cell>
          <cell r="M158" t="str">
            <v>人大</v>
          </cell>
          <cell r="N158" t="str">
            <v>978-7-300-25466-1 </v>
          </cell>
          <cell r="O158">
            <v>43160</v>
          </cell>
          <cell r="P158" t="str">
            <v>2</v>
          </cell>
          <cell r="Q158" t="str">
            <v>无</v>
          </cell>
          <cell r="R158" t="str">
            <v>否</v>
          </cell>
          <cell r="S158">
            <v>0</v>
          </cell>
          <cell r="T158" t="str">
            <v>否</v>
          </cell>
          <cell r="U158" t="str">
            <v>张巍</v>
          </cell>
          <cell r="W158" t="str">
            <v>经管</v>
          </cell>
        </row>
        <row r="159">
          <cell r="C159" t="str">
            <v>人员素质测评</v>
          </cell>
          <cell r="D159" t="str">
            <v>32</v>
          </cell>
          <cell r="E159">
            <v>33</v>
          </cell>
          <cell r="F159" t="str">
            <v>人力2001人力2002（洞班）</v>
          </cell>
          <cell r="G159" t="str">
            <v>必修</v>
          </cell>
          <cell r="I159" t="str">
            <v>是</v>
          </cell>
          <cell r="K159" t="str">
            <v>人员测评与选拔</v>
          </cell>
          <cell r="L159" t="str">
            <v>萧鸣政</v>
          </cell>
          <cell r="M159" t="str">
            <v>复旦</v>
          </cell>
          <cell r="N159" t="str">
            <v>987-7-309-04312-9</v>
          </cell>
          <cell r="O159">
            <v>42248</v>
          </cell>
          <cell r="P159" t="str">
            <v>3</v>
          </cell>
          <cell r="Q159" t="str">
            <v>无</v>
          </cell>
          <cell r="R159" t="str">
            <v>否</v>
          </cell>
          <cell r="S159">
            <v>0</v>
          </cell>
          <cell r="T159" t="str">
            <v>否</v>
          </cell>
          <cell r="U159" t="str">
            <v>胡安荣</v>
          </cell>
          <cell r="W159" t="str">
            <v>经管</v>
          </cell>
        </row>
        <row r="160">
          <cell r="C160" t="str">
            <v>创新管理</v>
          </cell>
          <cell r="D160" t="str">
            <v>32</v>
          </cell>
          <cell r="E160">
            <v>30</v>
          </cell>
          <cell r="F160" t="str">
            <v>工商2001</v>
          </cell>
          <cell r="G160" t="str">
            <v>专业选修</v>
          </cell>
          <cell r="I160" t="str">
            <v>否</v>
          </cell>
          <cell r="J160" t="str">
            <v>暂无合适教材，教师融合了多本创新管理教材的内容和最新的创新前沿资料进行备课</v>
          </cell>
          <cell r="K160">
            <v>0</v>
          </cell>
          <cell r="L160">
            <v>0</v>
          </cell>
          <cell r="M160">
            <v>0</v>
          </cell>
          <cell r="N160">
            <v>0</v>
          </cell>
          <cell r="P160">
            <v>0</v>
          </cell>
          <cell r="S160">
            <v>0</v>
          </cell>
          <cell r="T160">
            <v>0</v>
          </cell>
          <cell r="U160" t="str">
            <v>陈倩</v>
          </cell>
          <cell r="W160" t="str">
            <v>经管</v>
          </cell>
        </row>
        <row r="161">
          <cell r="C161" t="str">
            <v>管理沟通</v>
          </cell>
          <cell r="D161" t="str">
            <v>32</v>
          </cell>
          <cell r="E161">
            <v>30</v>
          </cell>
          <cell r="F161" t="str">
            <v>工商2001</v>
          </cell>
          <cell r="G161" t="str">
            <v>专业选修</v>
          </cell>
          <cell r="I161" t="str">
            <v>否</v>
          </cell>
          <cell r="J161" t="str">
            <v>无合适</v>
          </cell>
          <cell r="K161">
            <v>0</v>
          </cell>
          <cell r="L161">
            <v>0</v>
          </cell>
          <cell r="M161">
            <v>0</v>
          </cell>
          <cell r="N161">
            <v>0</v>
          </cell>
          <cell r="P161">
            <v>0</v>
          </cell>
          <cell r="S161">
            <v>0</v>
          </cell>
          <cell r="T161">
            <v>0</v>
          </cell>
          <cell r="U161" t="str">
            <v>郑本荣</v>
          </cell>
          <cell r="W161" t="str">
            <v>经管</v>
          </cell>
        </row>
        <row r="162">
          <cell r="C162" t="str">
            <v>管理沟通</v>
          </cell>
          <cell r="D162" t="str">
            <v>32</v>
          </cell>
          <cell r="E162">
            <v>33</v>
          </cell>
          <cell r="F162" t="str">
            <v>人力2001人力2002（洞班）</v>
          </cell>
          <cell r="G162" t="str">
            <v>专业选修</v>
          </cell>
          <cell r="I162" t="str">
            <v>否</v>
          </cell>
          <cell r="J162" t="str">
            <v>无合适</v>
          </cell>
          <cell r="K162">
            <v>0</v>
          </cell>
          <cell r="L162">
            <v>0</v>
          </cell>
          <cell r="M162">
            <v>0</v>
          </cell>
          <cell r="N162">
            <v>0</v>
          </cell>
          <cell r="P162">
            <v>0</v>
          </cell>
          <cell r="S162">
            <v>0</v>
          </cell>
          <cell r="T162">
            <v>0</v>
          </cell>
          <cell r="U162" t="str">
            <v>郑本荣</v>
          </cell>
          <cell r="W162" t="str">
            <v>经管</v>
          </cell>
        </row>
        <row r="163">
          <cell r="C163" t="str">
            <v>组织行为与人力资源研究前沿专题</v>
          </cell>
          <cell r="D163" t="str">
            <v>16</v>
          </cell>
          <cell r="E163">
            <v>33</v>
          </cell>
          <cell r="F163" t="str">
            <v>人力2001人力2002（洞班）</v>
          </cell>
          <cell r="G163" t="str">
            <v>专业选修</v>
          </cell>
          <cell r="I163" t="str">
            <v>否</v>
          </cell>
          <cell r="J163" t="str">
            <v>专题课，无教材</v>
          </cell>
          <cell r="K163">
            <v>0</v>
          </cell>
          <cell r="L163">
            <v>0</v>
          </cell>
          <cell r="M163">
            <v>0</v>
          </cell>
          <cell r="N163">
            <v>0</v>
          </cell>
          <cell r="P163">
            <v>0</v>
          </cell>
          <cell r="S163">
            <v>0</v>
          </cell>
          <cell r="T163">
            <v>0</v>
          </cell>
          <cell r="U163" t="str">
            <v>蒋美琴</v>
          </cell>
          <cell r="W163" t="str">
            <v>经管</v>
          </cell>
        </row>
        <row r="164">
          <cell r="C164" t="str">
            <v>跨文化管理</v>
          </cell>
          <cell r="D164" t="str">
            <v>32</v>
          </cell>
          <cell r="E164">
            <v>74</v>
          </cell>
          <cell r="F164" t="str">
            <v>经济1901经济1902经济1903（洞）</v>
          </cell>
          <cell r="G164" t="str">
            <v>专业选修</v>
          </cell>
          <cell r="I164" t="str">
            <v>否</v>
          </cell>
          <cell r="J164" t="str">
            <v>无合适</v>
          </cell>
          <cell r="K164" t="e">
            <v>#N/A</v>
          </cell>
          <cell r="L164" t="e">
            <v>#N/A</v>
          </cell>
          <cell r="M164" t="e">
            <v>#N/A</v>
          </cell>
          <cell r="N164" t="e">
            <v>#N/A</v>
          </cell>
          <cell r="O164" t="e">
            <v>#N/A</v>
          </cell>
          <cell r="P164" t="e">
            <v>#N/A</v>
          </cell>
          <cell r="S164" t="e">
            <v>#N/A</v>
          </cell>
          <cell r="T164" t="e">
            <v>#N/A</v>
          </cell>
          <cell r="U164" t="str">
            <v>张爱武</v>
          </cell>
          <cell r="W164" t="str">
            <v>经管</v>
          </cell>
        </row>
        <row r="165">
          <cell r="C165" t="str">
            <v>整合营销传播A</v>
          </cell>
          <cell r="D165" t="str">
            <v>32</v>
          </cell>
          <cell r="E165">
            <v>59</v>
          </cell>
          <cell r="F165" t="str">
            <v>市营2001市营2002</v>
          </cell>
          <cell r="G165" t="str">
            <v>专业选修</v>
          </cell>
          <cell r="I165" t="str">
            <v>是</v>
          </cell>
          <cell r="K165" t="str">
            <v>广告、促销与整合营销传播</v>
          </cell>
          <cell r="L165" t="str">
            <v>肯尼思·克洛 唐纳德·巴克</v>
          </cell>
          <cell r="M165" t="str">
            <v>中国人民大学出版社</v>
          </cell>
          <cell r="N165" t="str">
            <v>978-7-30-029384-4</v>
          </cell>
          <cell r="O165">
            <v>44348</v>
          </cell>
          <cell r="P165">
            <v>8</v>
          </cell>
          <cell r="Q165" t="str">
            <v>无</v>
          </cell>
          <cell r="R165" t="str">
            <v>否</v>
          </cell>
          <cell r="T165" t="str">
            <v>是</v>
          </cell>
          <cell r="U165" t="str">
            <v>李万君</v>
          </cell>
          <cell r="V165">
            <v>2</v>
          </cell>
          <cell r="W165" t="str">
            <v>经管</v>
          </cell>
        </row>
        <row r="166">
          <cell r="C166" t="str">
            <v>市场营销专题</v>
          </cell>
          <cell r="D166" t="str">
            <v>32</v>
          </cell>
          <cell r="E166">
            <v>59</v>
          </cell>
          <cell r="F166" t="str">
            <v>市营2001市营2002</v>
          </cell>
          <cell r="G166" t="str">
            <v>专业选修</v>
          </cell>
          <cell r="I166" t="str">
            <v>否</v>
          </cell>
          <cell r="J166" t="str">
            <v>专题课，无教材</v>
          </cell>
          <cell r="K166">
            <v>0</v>
          </cell>
          <cell r="L166">
            <v>0</v>
          </cell>
          <cell r="M166">
            <v>0</v>
          </cell>
          <cell r="N166">
            <v>0</v>
          </cell>
          <cell r="P166">
            <v>0</v>
          </cell>
          <cell r="S166">
            <v>0</v>
          </cell>
          <cell r="T166">
            <v>0</v>
          </cell>
          <cell r="U166" t="str">
            <v>龚璇</v>
          </cell>
          <cell r="W166" t="str">
            <v>经管</v>
          </cell>
        </row>
        <row r="167">
          <cell r="C167" t="str">
            <v>商业数据挖掘实验</v>
          </cell>
          <cell r="D167" t="str">
            <v>15</v>
          </cell>
          <cell r="E167">
            <v>64</v>
          </cell>
          <cell r="F167" t="str">
            <v>财管2001财管2002财管2003（洞班）</v>
          </cell>
          <cell r="G167" t="str">
            <v>必修</v>
          </cell>
          <cell r="I167" t="str">
            <v>否</v>
          </cell>
          <cell r="J167" t="str">
            <v>实验课，配套理论课已订教材</v>
          </cell>
          <cell r="K167">
            <v>0</v>
          </cell>
          <cell r="L167">
            <v>0</v>
          </cell>
          <cell r="M167">
            <v>0</v>
          </cell>
          <cell r="N167">
            <v>0</v>
          </cell>
          <cell r="P167">
            <v>0</v>
          </cell>
          <cell r="S167">
            <v>0</v>
          </cell>
          <cell r="T167">
            <v>0</v>
          </cell>
          <cell r="U167" t="str">
            <v>熊涛</v>
          </cell>
          <cell r="W167" t="str">
            <v>经管</v>
          </cell>
        </row>
        <row r="168">
          <cell r="C168" t="str">
            <v>商业数据挖掘实验</v>
          </cell>
          <cell r="D168" t="str">
            <v>15</v>
          </cell>
          <cell r="E168">
            <v>63</v>
          </cell>
          <cell r="F168" t="str">
            <v>会计2001会计2002会计2003（洞班）</v>
          </cell>
          <cell r="G168" t="str">
            <v>必修</v>
          </cell>
          <cell r="I168" t="str">
            <v>否</v>
          </cell>
          <cell r="J168" t="str">
            <v>实验课，配套理论课已订教材</v>
          </cell>
          <cell r="K168">
            <v>0</v>
          </cell>
          <cell r="L168">
            <v>0</v>
          </cell>
          <cell r="M168">
            <v>0</v>
          </cell>
          <cell r="N168">
            <v>0</v>
          </cell>
          <cell r="P168">
            <v>0</v>
          </cell>
          <cell r="S168">
            <v>0</v>
          </cell>
          <cell r="T168">
            <v>0</v>
          </cell>
          <cell r="U168" t="str">
            <v>熊涛</v>
          </cell>
          <cell r="W168" t="str">
            <v>经管</v>
          </cell>
        </row>
        <row r="169">
          <cell r="C169" t="str">
            <v>商业数据挖掘实验</v>
          </cell>
          <cell r="D169" t="str">
            <v>15</v>
          </cell>
          <cell r="E169">
            <v>68</v>
          </cell>
          <cell r="F169" t="str">
            <v>农经2001农经2002</v>
          </cell>
          <cell r="G169" t="str">
            <v>专业选修</v>
          </cell>
          <cell r="I169" t="str">
            <v>否</v>
          </cell>
          <cell r="J169" t="str">
            <v>实验课，配套理论课已订教材</v>
          </cell>
          <cell r="K169">
            <v>0</v>
          </cell>
          <cell r="L169">
            <v>0</v>
          </cell>
          <cell r="M169">
            <v>0</v>
          </cell>
          <cell r="N169">
            <v>0</v>
          </cell>
          <cell r="P169">
            <v>0</v>
          </cell>
          <cell r="S169">
            <v>0</v>
          </cell>
          <cell r="T169">
            <v>0</v>
          </cell>
          <cell r="U169" t="str">
            <v>熊涛</v>
          </cell>
          <cell r="W169" t="str">
            <v>经管</v>
          </cell>
        </row>
        <row r="170">
          <cell r="C170" t="str">
            <v>商业数据挖掘实验</v>
          </cell>
          <cell r="D170" t="str">
            <v>15</v>
          </cell>
          <cell r="E170">
            <v>23</v>
          </cell>
          <cell r="F170" t="str">
            <v>2020张之洞班（文管）</v>
          </cell>
          <cell r="G170" t="str">
            <v>专业选修</v>
          </cell>
          <cell r="I170" t="str">
            <v>否</v>
          </cell>
          <cell r="J170" t="str">
            <v>实验课，配套理论课已订教材</v>
          </cell>
          <cell r="K170">
            <v>0</v>
          </cell>
          <cell r="L170">
            <v>0</v>
          </cell>
          <cell r="M170">
            <v>0</v>
          </cell>
          <cell r="N170">
            <v>0</v>
          </cell>
          <cell r="P170">
            <v>0</v>
          </cell>
          <cell r="S170">
            <v>0</v>
          </cell>
          <cell r="T170">
            <v>0</v>
          </cell>
          <cell r="U170" t="str">
            <v>熊涛</v>
          </cell>
          <cell r="W170" t="str">
            <v>经管</v>
          </cell>
        </row>
        <row r="171">
          <cell r="C171" t="str">
            <v>财税实务</v>
          </cell>
          <cell r="D171" t="str">
            <v>32</v>
          </cell>
          <cell r="E171">
            <v>64</v>
          </cell>
          <cell r="F171" t="str">
            <v>财管2001财管2002财管2003（洞班）</v>
          </cell>
          <cell r="G171" t="str">
            <v>专业选修</v>
          </cell>
          <cell r="I171" t="str">
            <v>是</v>
          </cell>
          <cell r="K171" t="str">
            <v>税务筹划学</v>
          </cell>
          <cell r="L171" t="str">
            <v>盖地</v>
          </cell>
          <cell r="M171" t="str">
            <v>人大</v>
          </cell>
          <cell r="N171" t="str">
            <v>978-7-300-27722-6</v>
          </cell>
          <cell r="P171">
            <v>7</v>
          </cell>
          <cell r="Q171" t="str">
            <v>无</v>
          </cell>
          <cell r="R171" t="str">
            <v>否</v>
          </cell>
          <cell r="S171">
            <v>0</v>
          </cell>
          <cell r="T171" t="str">
            <v>否</v>
          </cell>
          <cell r="U171" t="str">
            <v>肖华芳</v>
          </cell>
          <cell r="W171" t="str">
            <v>经管</v>
          </cell>
        </row>
        <row r="172">
          <cell r="C172" t="str">
            <v>财税实务</v>
          </cell>
          <cell r="D172" t="str">
            <v>32</v>
          </cell>
          <cell r="E172">
            <v>63</v>
          </cell>
          <cell r="F172" t="str">
            <v>会计2001会计2002会计2003（洞班）</v>
          </cell>
          <cell r="G172" t="str">
            <v>专业选修</v>
          </cell>
          <cell r="I172" t="str">
            <v>是</v>
          </cell>
          <cell r="K172" t="str">
            <v>税务筹划学</v>
          </cell>
          <cell r="L172" t="str">
            <v>盖地</v>
          </cell>
          <cell r="M172" t="str">
            <v>人大</v>
          </cell>
          <cell r="N172" t="str">
            <v>978-7-300-27722-6</v>
          </cell>
          <cell r="P172">
            <v>7</v>
          </cell>
          <cell r="Q172" t="str">
            <v>无</v>
          </cell>
          <cell r="R172" t="str">
            <v>否</v>
          </cell>
          <cell r="S172">
            <v>0</v>
          </cell>
          <cell r="T172" t="str">
            <v>否</v>
          </cell>
          <cell r="U172" t="str">
            <v>肖华芳</v>
          </cell>
          <cell r="W172" t="str">
            <v>经管</v>
          </cell>
        </row>
        <row r="173">
          <cell r="C173" t="str">
            <v>金融市场与机构</v>
          </cell>
          <cell r="D173" t="str">
            <v>40</v>
          </cell>
          <cell r="E173">
            <v>64</v>
          </cell>
          <cell r="F173" t="str">
            <v>财管2001财管2002财管2003（洞班）</v>
          </cell>
          <cell r="G173" t="str">
            <v>专业选修</v>
          </cell>
          <cell r="I173" t="str">
            <v>是</v>
          </cell>
          <cell r="K173" t="str">
            <v>金融市场与金融机构</v>
          </cell>
          <cell r="L173" t="str">
            <v>曹凤岐丨贾春新</v>
          </cell>
          <cell r="M173" t="str">
            <v>北大</v>
          </cell>
          <cell r="N173" t="str">
            <v>978-7-301-24678-8</v>
          </cell>
          <cell r="O173">
            <v>41883</v>
          </cell>
          <cell r="P173" t="str">
            <v>2</v>
          </cell>
          <cell r="Q173" t="str">
            <v>无</v>
          </cell>
          <cell r="R173" t="str">
            <v>否</v>
          </cell>
          <cell r="S173">
            <v>0</v>
          </cell>
          <cell r="T173" t="str">
            <v>否</v>
          </cell>
          <cell r="U173" t="str">
            <v>江新峰</v>
          </cell>
          <cell r="W173" t="str">
            <v>经管</v>
          </cell>
        </row>
        <row r="174">
          <cell r="C174" t="str">
            <v>内部控制与风险管理</v>
          </cell>
          <cell r="D174" t="str">
            <v>48</v>
          </cell>
          <cell r="E174">
            <v>64</v>
          </cell>
          <cell r="F174" t="str">
            <v>财管2001财管2002财管2003（洞班）</v>
          </cell>
          <cell r="G174" t="str">
            <v>专业选修</v>
          </cell>
          <cell r="I174" t="str">
            <v>是</v>
          </cell>
          <cell r="K174" t="str">
            <v>内部控制</v>
          </cell>
          <cell r="L174" t="str">
            <v>方红星|池国华</v>
          </cell>
          <cell r="M174" t="str">
            <v>东北财大</v>
          </cell>
          <cell r="N174" t="str">
            <v>978-7-5654-2601-8</v>
          </cell>
          <cell r="O174">
            <v>42767</v>
          </cell>
          <cell r="P174" t="str">
            <v>3</v>
          </cell>
          <cell r="Q174" t="str">
            <v>无</v>
          </cell>
          <cell r="R174" t="str">
            <v>否</v>
          </cell>
          <cell r="S174">
            <v>0</v>
          </cell>
          <cell r="T174" t="str">
            <v>否</v>
          </cell>
          <cell r="U174" t="str">
            <v>熊毅</v>
          </cell>
          <cell r="W174" t="str">
            <v>经管</v>
          </cell>
        </row>
        <row r="175">
          <cell r="C175" t="str">
            <v>个人理财</v>
          </cell>
          <cell r="D175" t="str">
            <v>32</v>
          </cell>
          <cell r="E175">
            <v>64</v>
          </cell>
          <cell r="F175" t="str">
            <v>财管2001财管2002财管2003（洞班）</v>
          </cell>
          <cell r="G175" t="str">
            <v>专业选修</v>
          </cell>
          <cell r="I175" t="str">
            <v>是</v>
          </cell>
          <cell r="K175" t="str">
            <v>个人理财</v>
          </cell>
          <cell r="L175" t="str">
            <v>桂詠评</v>
          </cell>
          <cell r="M175" t="str">
            <v>格致出版社</v>
          </cell>
          <cell r="N175" t="str">
            <v>978-7-5432-2406-3 </v>
          </cell>
          <cell r="P175">
            <v>3</v>
          </cell>
          <cell r="Q175" t="str">
            <v>无</v>
          </cell>
          <cell r="R175" t="str">
            <v>否</v>
          </cell>
          <cell r="S175">
            <v>0</v>
          </cell>
          <cell r="T175" t="str">
            <v>否</v>
          </cell>
          <cell r="U175" t="str">
            <v>邹萍</v>
          </cell>
          <cell r="W175" t="str">
            <v>经管</v>
          </cell>
        </row>
        <row r="176">
          <cell r="C176" t="str">
            <v>财务管理实验</v>
          </cell>
          <cell r="D176" t="str">
            <v>15</v>
          </cell>
          <cell r="E176">
            <v>64</v>
          </cell>
          <cell r="F176" t="str">
            <v>财管2001财管2002财管2003（洞班）</v>
          </cell>
          <cell r="G176" t="str">
            <v>专业选修</v>
          </cell>
          <cell r="H176" t="str">
            <v>停开</v>
          </cell>
          <cell r="K176">
            <v>0</v>
          </cell>
          <cell r="L176">
            <v>0</v>
          </cell>
          <cell r="M176">
            <v>0</v>
          </cell>
          <cell r="N176">
            <v>0</v>
          </cell>
          <cell r="P176">
            <v>0</v>
          </cell>
          <cell r="S176">
            <v>0</v>
          </cell>
          <cell r="T176">
            <v>0</v>
          </cell>
          <cell r="U176" t="e">
            <v>#N/A</v>
          </cell>
          <cell r="W176" t="str">
            <v>经管</v>
          </cell>
        </row>
        <row r="177">
          <cell r="C177" t="str">
            <v>公司财务理论</v>
          </cell>
          <cell r="D177" t="str">
            <v>32</v>
          </cell>
          <cell r="E177">
            <v>72</v>
          </cell>
          <cell r="F177" t="str">
            <v>财管1901财管1902财管1903（洞）</v>
          </cell>
          <cell r="G177" t="str">
            <v>专业选修</v>
          </cell>
          <cell r="H177" t="str">
            <v>停开</v>
          </cell>
          <cell r="K177">
            <v>0</v>
          </cell>
          <cell r="L177">
            <v>0</v>
          </cell>
          <cell r="M177">
            <v>0</v>
          </cell>
          <cell r="N177">
            <v>0</v>
          </cell>
          <cell r="P177">
            <v>0</v>
          </cell>
          <cell r="S177">
            <v>0</v>
          </cell>
          <cell r="T177">
            <v>0</v>
          </cell>
          <cell r="U177" t="e">
            <v>#N/A</v>
          </cell>
          <cell r="W177" t="str">
            <v>经管</v>
          </cell>
        </row>
        <row r="178">
          <cell r="C178" t="str">
            <v>财务专题</v>
          </cell>
          <cell r="D178" t="str">
            <v>32</v>
          </cell>
          <cell r="E178">
            <v>72</v>
          </cell>
          <cell r="F178" t="str">
            <v>财管1901财管1902财管1903（洞）</v>
          </cell>
          <cell r="G178" t="str">
            <v>专业选修</v>
          </cell>
          <cell r="H178" t="str">
            <v>停开</v>
          </cell>
          <cell r="K178">
            <v>0</v>
          </cell>
          <cell r="L178">
            <v>0</v>
          </cell>
          <cell r="M178">
            <v>0</v>
          </cell>
          <cell r="N178">
            <v>0</v>
          </cell>
          <cell r="P178">
            <v>0</v>
          </cell>
          <cell r="S178">
            <v>0</v>
          </cell>
          <cell r="T178">
            <v>0</v>
          </cell>
          <cell r="U178" t="e">
            <v>#N/A</v>
          </cell>
          <cell r="W178" t="str">
            <v>经管</v>
          </cell>
        </row>
        <row r="179">
          <cell r="C179" t="str">
            <v>区域经济学</v>
          </cell>
          <cell r="D179" t="str">
            <v>32</v>
          </cell>
          <cell r="E179">
            <v>74</v>
          </cell>
          <cell r="F179" t="str">
            <v>农经1901农经1902</v>
          </cell>
          <cell r="G179" t="str">
            <v>专业选修</v>
          </cell>
          <cell r="I179" t="str">
            <v>是</v>
          </cell>
          <cell r="K179" t="str">
            <v>区域经济学</v>
          </cell>
          <cell r="L179" t="str">
            <v>安虎森、孙久文、吴殿廷</v>
          </cell>
          <cell r="M179" t="str">
            <v>高等教育出版社</v>
          </cell>
          <cell r="N179" t="str">
            <v>978-7-04-048189-1</v>
          </cell>
          <cell r="O179" t="str">
            <v/>
          </cell>
          <cell r="P179" t="str">
            <v>4</v>
          </cell>
          <cell r="Q179" t="str">
            <v>是</v>
          </cell>
          <cell r="R179" t="str">
            <v>否</v>
          </cell>
          <cell r="S179" t="str">
            <v>马工程教材</v>
          </cell>
          <cell r="T179" t="str">
            <v>否</v>
          </cell>
          <cell r="U179" t="str">
            <v>王玉泽</v>
          </cell>
          <cell r="W179" t="str">
            <v>经管</v>
          </cell>
        </row>
        <row r="180">
          <cell r="C180" t="str">
            <v>区域经济学</v>
          </cell>
          <cell r="D180" t="str">
            <v>32</v>
          </cell>
          <cell r="E180">
            <v>27</v>
          </cell>
          <cell r="F180" t="str">
            <v>2019张之洞班(文管)</v>
          </cell>
          <cell r="G180" t="str">
            <v>专业选修</v>
          </cell>
          <cell r="I180" t="str">
            <v>是</v>
          </cell>
          <cell r="K180" t="str">
            <v>区域经济学</v>
          </cell>
          <cell r="L180" t="str">
            <v>安虎森、孙久文、吴殿廷</v>
          </cell>
          <cell r="M180" t="str">
            <v>高等教育出版社</v>
          </cell>
          <cell r="N180" t="str">
            <v>978-7-04-048189-1</v>
          </cell>
          <cell r="O180" t="str">
            <v/>
          </cell>
          <cell r="P180" t="str">
            <v>4</v>
          </cell>
          <cell r="Q180" t="str">
            <v>是</v>
          </cell>
          <cell r="R180" t="str">
            <v>否</v>
          </cell>
          <cell r="S180" t="str">
            <v>马工程教材</v>
          </cell>
          <cell r="T180" t="str">
            <v>否</v>
          </cell>
          <cell r="U180" t="str">
            <v>王玉泽</v>
          </cell>
          <cell r="W180" t="str">
            <v>经管</v>
          </cell>
        </row>
        <row r="181">
          <cell r="C181" t="str">
            <v>中级微观经济学A</v>
          </cell>
          <cell r="D181" t="str">
            <v>64</v>
          </cell>
          <cell r="E181">
            <v>23</v>
          </cell>
          <cell r="F181" t="str">
            <v>2020张之洞班（文管）</v>
          </cell>
          <cell r="G181" t="str">
            <v>专业选修</v>
          </cell>
          <cell r="I181" t="str">
            <v>继续用书</v>
          </cell>
          <cell r="J181" t="str">
            <v>先修课程为必修课，已订马工程教材，继续用书</v>
          </cell>
          <cell r="K181" t="e">
            <v>#N/A</v>
          </cell>
          <cell r="L181" t="e">
            <v>#N/A</v>
          </cell>
          <cell r="M181" t="e">
            <v>#N/A</v>
          </cell>
          <cell r="N181" t="e">
            <v>#N/A</v>
          </cell>
          <cell r="O181" t="e">
            <v>#N/A</v>
          </cell>
          <cell r="P181" t="e">
            <v>#N/A</v>
          </cell>
          <cell r="S181" t="e">
            <v>#N/A</v>
          </cell>
          <cell r="T181" t="e">
            <v>#N/A</v>
          </cell>
          <cell r="U181" t="str">
            <v>何坪华</v>
          </cell>
          <cell r="W181" t="str">
            <v>经管</v>
          </cell>
        </row>
        <row r="182">
          <cell r="C182" t="str">
            <v>中级计量经济学</v>
          </cell>
          <cell r="D182" t="str">
            <v>64</v>
          </cell>
          <cell r="E182">
            <v>64</v>
          </cell>
          <cell r="F182" t="str">
            <v>财管2001财管2002财管2003（洞班）</v>
          </cell>
          <cell r="G182" t="str">
            <v>专业选修</v>
          </cell>
          <cell r="I182" t="str">
            <v>是</v>
          </cell>
          <cell r="K182" t="str">
            <v>计量经济学及stata应用</v>
          </cell>
          <cell r="L182" t="str">
            <v>陈强</v>
          </cell>
          <cell r="M182" t="str">
            <v>高等教育出版社</v>
          </cell>
          <cell r="N182" t="str">
            <v>978-7-04-042751-6</v>
          </cell>
          <cell r="O182">
            <v>42186</v>
          </cell>
          <cell r="P182" t="str">
            <v>1</v>
          </cell>
          <cell r="Q182" t="str">
            <v>无</v>
          </cell>
          <cell r="R182" t="str">
            <v>否</v>
          </cell>
          <cell r="S182">
            <v>0</v>
          </cell>
          <cell r="T182" t="str">
            <v>否</v>
          </cell>
          <cell r="U182" t="str">
            <v>施龙中</v>
          </cell>
          <cell r="W182" t="str">
            <v>经管</v>
          </cell>
        </row>
        <row r="183">
          <cell r="C183" t="str">
            <v>中级计量经济学</v>
          </cell>
          <cell r="D183" t="str">
            <v>64</v>
          </cell>
          <cell r="E183">
            <v>30</v>
          </cell>
          <cell r="F183" t="str">
            <v>工商2001</v>
          </cell>
          <cell r="G183" t="str">
            <v>专业选修</v>
          </cell>
          <cell r="I183" t="str">
            <v>是</v>
          </cell>
          <cell r="K183" t="str">
            <v>计量经济学及stata应用</v>
          </cell>
          <cell r="L183" t="str">
            <v>陈强</v>
          </cell>
          <cell r="M183" t="str">
            <v>高等教育出版社</v>
          </cell>
          <cell r="N183" t="str">
            <v>978-7-04-042751-6</v>
          </cell>
          <cell r="O183">
            <v>42186</v>
          </cell>
          <cell r="P183" t="str">
            <v>1</v>
          </cell>
          <cell r="Q183" t="str">
            <v>无</v>
          </cell>
          <cell r="R183" t="str">
            <v>否</v>
          </cell>
          <cell r="S183">
            <v>0</v>
          </cell>
          <cell r="T183" t="str">
            <v>否</v>
          </cell>
          <cell r="U183" t="str">
            <v>施龙中</v>
          </cell>
          <cell r="W183" t="str">
            <v>经管</v>
          </cell>
        </row>
        <row r="184">
          <cell r="C184" t="str">
            <v>中级计量经济学</v>
          </cell>
          <cell r="D184" t="str">
            <v>64</v>
          </cell>
          <cell r="E184">
            <v>63</v>
          </cell>
          <cell r="F184" t="str">
            <v>会计2001会计2002会计2003（洞班）</v>
          </cell>
          <cell r="G184" t="str">
            <v>专业选修</v>
          </cell>
          <cell r="I184" t="str">
            <v>是</v>
          </cell>
          <cell r="K184" t="str">
            <v>计量经济学及stata应用</v>
          </cell>
          <cell r="L184" t="str">
            <v>陈强</v>
          </cell>
          <cell r="M184" t="str">
            <v>高等教育出版社</v>
          </cell>
          <cell r="N184" t="str">
            <v>978-7-04-042751-6</v>
          </cell>
          <cell r="O184">
            <v>42186</v>
          </cell>
          <cell r="P184" t="str">
            <v>1</v>
          </cell>
          <cell r="Q184" t="str">
            <v>无</v>
          </cell>
          <cell r="R184" t="str">
            <v>否</v>
          </cell>
          <cell r="S184">
            <v>0</v>
          </cell>
          <cell r="T184" t="str">
            <v>否</v>
          </cell>
          <cell r="U184" t="str">
            <v>施龙中</v>
          </cell>
          <cell r="W184" t="str">
            <v>经管</v>
          </cell>
        </row>
        <row r="185">
          <cell r="C185" t="str">
            <v>中级计量经济学</v>
          </cell>
          <cell r="D185" t="str">
            <v>64</v>
          </cell>
          <cell r="E185">
            <v>33</v>
          </cell>
          <cell r="F185" t="str">
            <v>人力2001人力2002（洞班）</v>
          </cell>
          <cell r="G185" t="str">
            <v>专业选修</v>
          </cell>
          <cell r="I185" t="str">
            <v>是</v>
          </cell>
          <cell r="K185" t="str">
            <v>计量经济学及stata应用</v>
          </cell>
          <cell r="L185" t="str">
            <v>陈强</v>
          </cell>
          <cell r="M185" t="str">
            <v>高等教育出版社</v>
          </cell>
          <cell r="N185" t="str">
            <v>978-7-04-042751-6</v>
          </cell>
          <cell r="O185">
            <v>42186</v>
          </cell>
          <cell r="P185" t="str">
            <v>1</v>
          </cell>
          <cell r="Q185" t="str">
            <v>无</v>
          </cell>
          <cell r="R185" t="str">
            <v>否</v>
          </cell>
          <cell r="S185">
            <v>0</v>
          </cell>
          <cell r="T185" t="str">
            <v>否</v>
          </cell>
          <cell r="U185" t="str">
            <v>施龙中</v>
          </cell>
          <cell r="W185" t="str">
            <v>经管</v>
          </cell>
        </row>
        <row r="186">
          <cell r="C186" t="str">
            <v>中级计量经济学</v>
          </cell>
          <cell r="D186" t="str">
            <v>64</v>
          </cell>
          <cell r="E186">
            <v>59</v>
          </cell>
          <cell r="F186" t="str">
            <v>市营2001市营2002</v>
          </cell>
          <cell r="G186" t="str">
            <v>专业选修</v>
          </cell>
          <cell r="I186" t="str">
            <v>是</v>
          </cell>
          <cell r="K186" t="str">
            <v>计量经济学及stata应用</v>
          </cell>
          <cell r="L186" t="str">
            <v>陈强</v>
          </cell>
          <cell r="M186" t="str">
            <v>高等教育出版社</v>
          </cell>
          <cell r="N186" t="str">
            <v>978-7-04-042751-6</v>
          </cell>
          <cell r="O186">
            <v>42186</v>
          </cell>
          <cell r="P186" t="str">
            <v>1</v>
          </cell>
          <cell r="Q186" t="str">
            <v>无</v>
          </cell>
          <cell r="R186" t="str">
            <v>否</v>
          </cell>
          <cell r="S186">
            <v>0</v>
          </cell>
          <cell r="T186" t="str">
            <v>否</v>
          </cell>
          <cell r="U186" t="str">
            <v>施龙中</v>
          </cell>
          <cell r="W186" t="str">
            <v>经管</v>
          </cell>
        </row>
        <row r="187">
          <cell r="C187" t="str">
            <v>食物经济学专题</v>
          </cell>
          <cell r="D187" t="str">
            <v>32</v>
          </cell>
          <cell r="E187">
            <v>27</v>
          </cell>
          <cell r="F187" t="str">
            <v>2019张之洞班(文管)</v>
          </cell>
          <cell r="G187" t="str">
            <v>专业选修</v>
          </cell>
          <cell r="H187" t="str">
            <v>停开</v>
          </cell>
          <cell r="K187">
            <v>0</v>
          </cell>
          <cell r="L187">
            <v>0</v>
          </cell>
          <cell r="M187">
            <v>0</v>
          </cell>
          <cell r="N187">
            <v>0</v>
          </cell>
          <cell r="P187">
            <v>0</v>
          </cell>
          <cell r="S187">
            <v>0</v>
          </cell>
          <cell r="T187">
            <v>0</v>
          </cell>
          <cell r="U187" t="e">
            <v>#N/A</v>
          </cell>
          <cell r="W187" t="str">
            <v>经管</v>
          </cell>
        </row>
        <row r="188">
          <cell r="C188" t="str">
            <v>农业经济专题</v>
          </cell>
          <cell r="D188" t="str">
            <v>32</v>
          </cell>
          <cell r="E188">
            <v>27</v>
          </cell>
          <cell r="F188" t="str">
            <v>2019张之洞班(文管)</v>
          </cell>
          <cell r="G188" t="str">
            <v>专业选修</v>
          </cell>
          <cell r="H188" t="str">
            <v>停开</v>
          </cell>
          <cell r="K188">
            <v>0</v>
          </cell>
          <cell r="L188">
            <v>0</v>
          </cell>
          <cell r="M188">
            <v>0</v>
          </cell>
          <cell r="N188">
            <v>0</v>
          </cell>
          <cell r="P188">
            <v>0</v>
          </cell>
          <cell r="S188">
            <v>0</v>
          </cell>
          <cell r="T188">
            <v>0</v>
          </cell>
          <cell r="U188" t="e">
            <v>#N/A</v>
          </cell>
          <cell r="W188" t="str">
            <v>经管</v>
          </cell>
        </row>
        <row r="189">
          <cell r="C189" t="str">
            <v>发展经济学</v>
          </cell>
          <cell r="D189" t="str">
            <v>48</v>
          </cell>
          <cell r="E189">
            <v>72</v>
          </cell>
          <cell r="F189" t="str">
            <v>经济统计1901经济统计1902</v>
          </cell>
          <cell r="G189" t="str">
            <v>专业选修</v>
          </cell>
          <cell r="I189" t="str">
            <v>是</v>
          </cell>
          <cell r="K189" t="str">
            <v>发展经济学</v>
          </cell>
          <cell r="L189" t="str">
            <v>《发展经济学》编写组</v>
          </cell>
          <cell r="M189" t="str">
            <v>高等教育出版社</v>
          </cell>
          <cell r="N189" t="str">
            <v>978-7-04-052212-9</v>
          </cell>
          <cell r="O189">
            <v>43678</v>
          </cell>
          <cell r="P189" t="str">
            <v>1</v>
          </cell>
          <cell r="Q189" t="str">
            <v>是</v>
          </cell>
          <cell r="R189" t="str">
            <v>否</v>
          </cell>
          <cell r="S189" t="str">
            <v>马工程教材</v>
          </cell>
          <cell r="T189" t="str">
            <v>否</v>
          </cell>
          <cell r="U189" t="str">
            <v>杨福霞</v>
          </cell>
          <cell r="W189" t="str">
            <v>经管</v>
          </cell>
        </row>
        <row r="190">
          <cell r="C190" t="str">
            <v>发展经济学</v>
          </cell>
          <cell r="D190" t="str">
            <v>48</v>
          </cell>
          <cell r="E190">
            <v>30</v>
          </cell>
          <cell r="F190" t="str">
            <v>国贸2001国贸2002（洞班）</v>
          </cell>
          <cell r="G190" t="str">
            <v>专业选修</v>
          </cell>
          <cell r="I190" t="str">
            <v>是</v>
          </cell>
          <cell r="K190" t="str">
            <v>发展经济学</v>
          </cell>
          <cell r="L190" t="str">
            <v>《发展经济学》编写组</v>
          </cell>
          <cell r="M190" t="str">
            <v>高等教育出版社</v>
          </cell>
          <cell r="N190" t="str">
            <v>978-7-04-052212-9</v>
          </cell>
          <cell r="O190">
            <v>43678</v>
          </cell>
          <cell r="P190" t="str">
            <v>1</v>
          </cell>
          <cell r="Q190" t="str">
            <v>是</v>
          </cell>
          <cell r="R190" t="str">
            <v>否</v>
          </cell>
          <cell r="S190" t="str">
            <v>马工程教材</v>
          </cell>
          <cell r="T190" t="str">
            <v>否</v>
          </cell>
          <cell r="U190" t="str">
            <v>杨福霞</v>
          </cell>
          <cell r="W190" t="str">
            <v>经管</v>
          </cell>
        </row>
        <row r="191">
          <cell r="C191" t="str">
            <v>发展经济学</v>
          </cell>
          <cell r="D191" t="str">
            <v>48</v>
          </cell>
          <cell r="E191">
            <v>70</v>
          </cell>
          <cell r="F191" t="str">
            <v>经济2001经济2002经济2003（洞班）</v>
          </cell>
          <cell r="G191" t="str">
            <v>专业选修</v>
          </cell>
          <cell r="I191" t="str">
            <v>是</v>
          </cell>
          <cell r="K191" t="str">
            <v>发展经济学</v>
          </cell>
          <cell r="L191" t="str">
            <v>《发展经济学》编写组</v>
          </cell>
          <cell r="M191" t="str">
            <v>高等教育出版社</v>
          </cell>
          <cell r="N191" t="str">
            <v>978-7-04-052212-9</v>
          </cell>
          <cell r="O191">
            <v>43678</v>
          </cell>
          <cell r="P191" t="str">
            <v>1</v>
          </cell>
          <cell r="Q191" t="str">
            <v>是</v>
          </cell>
          <cell r="R191" t="str">
            <v>否</v>
          </cell>
          <cell r="S191" t="str">
            <v>马工程教材</v>
          </cell>
          <cell r="T191" t="str">
            <v>否</v>
          </cell>
          <cell r="U191" t="str">
            <v>杨福霞</v>
          </cell>
          <cell r="W191" t="str">
            <v>经管</v>
          </cell>
        </row>
        <row r="192">
          <cell r="C192" t="str">
            <v>农业统计学</v>
          </cell>
          <cell r="D192" t="str">
            <v>48</v>
          </cell>
          <cell r="E192">
            <v>72</v>
          </cell>
          <cell r="F192" t="str">
            <v>经济统计1901经济统计1902</v>
          </cell>
          <cell r="G192" t="str">
            <v>必修</v>
          </cell>
          <cell r="I192" t="str">
            <v>是</v>
          </cell>
          <cell r="K192" t="str">
            <v>农业统计学</v>
          </cell>
          <cell r="L192" t="str">
            <v>张俊飚</v>
          </cell>
          <cell r="M192" t="str">
            <v>农业</v>
          </cell>
          <cell r="N192" t="str">
            <v>978-7-109-20383-9</v>
          </cell>
          <cell r="O192">
            <v>42186</v>
          </cell>
          <cell r="P192" t="str">
            <v>5</v>
          </cell>
          <cell r="Q192" t="str">
            <v>无</v>
          </cell>
          <cell r="R192" t="str">
            <v>是</v>
          </cell>
          <cell r="S192">
            <v>0</v>
          </cell>
          <cell r="T192" t="str">
            <v>否</v>
          </cell>
          <cell r="U192" t="str">
            <v>颜廷武</v>
          </cell>
          <cell r="W192" t="str">
            <v>经管</v>
          </cell>
        </row>
        <row r="193">
          <cell r="C193" t="str">
            <v>农业统计学</v>
          </cell>
          <cell r="D193" t="str">
            <v>48</v>
          </cell>
          <cell r="E193">
            <v>68</v>
          </cell>
          <cell r="F193" t="str">
            <v>农经2001农经2002</v>
          </cell>
          <cell r="G193" t="str">
            <v>专业选修</v>
          </cell>
          <cell r="I193" t="str">
            <v>是</v>
          </cell>
          <cell r="K193" t="str">
            <v>农业统计学</v>
          </cell>
          <cell r="L193" t="str">
            <v>张俊飚</v>
          </cell>
          <cell r="M193" t="str">
            <v>农业</v>
          </cell>
          <cell r="N193" t="str">
            <v>978-7-109-20383-9</v>
          </cell>
          <cell r="O193">
            <v>42186</v>
          </cell>
          <cell r="P193" t="str">
            <v>5</v>
          </cell>
          <cell r="Q193" t="str">
            <v>无</v>
          </cell>
          <cell r="R193" t="str">
            <v>是</v>
          </cell>
          <cell r="S193">
            <v>0</v>
          </cell>
          <cell r="T193" t="str">
            <v>否</v>
          </cell>
          <cell r="U193" t="str">
            <v>颜廷武</v>
          </cell>
          <cell r="W193" t="str">
            <v>经管</v>
          </cell>
        </row>
        <row r="194">
          <cell r="C194" t="str">
            <v>农业统计学</v>
          </cell>
          <cell r="D194" t="str">
            <v>48</v>
          </cell>
          <cell r="E194">
            <v>23</v>
          </cell>
          <cell r="F194" t="str">
            <v>2020张之洞班（文管）</v>
          </cell>
          <cell r="G194" t="str">
            <v>专业选修</v>
          </cell>
          <cell r="I194" t="str">
            <v>是</v>
          </cell>
          <cell r="K194" t="str">
            <v>农业统计学</v>
          </cell>
          <cell r="L194" t="str">
            <v>张俊飚</v>
          </cell>
          <cell r="M194" t="str">
            <v>农业</v>
          </cell>
          <cell r="N194" t="str">
            <v>978-7-109-20383-9</v>
          </cell>
          <cell r="O194">
            <v>42186</v>
          </cell>
          <cell r="P194" t="str">
            <v>5</v>
          </cell>
          <cell r="Q194" t="str">
            <v>无</v>
          </cell>
          <cell r="R194" t="str">
            <v>是</v>
          </cell>
          <cell r="S194">
            <v>0</v>
          </cell>
          <cell r="T194" t="str">
            <v>否</v>
          </cell>
          <cell r="U194" t="str">
            <v>颜廷武</v>
          </cell>
          <cell r="W194" t="str">
            <v>经管</v>
          </cell>
        </row>
        <row r="195">
          <cell r="C195" t="str">
            <v>市场营销学B</v>
          </cell>
          <cell r="D195" t="str">
            <v>32</v>
          </cell>
          <cell r="E195">
            <v>98</v>
          </cell>
          <cell r="F195" t="str">
            <v>广告学2101广告学2102广告学2103</v>
          </cell>
          <cell r="G195" t="str">
            <v>专业选修</v>
          </cell>
          <cell r="I195" t="str">
            <v>是</v>
          </cell>
          <cell r="K195" t="str">
            <v>市场营销学</v>
          </cell>
          <cell r="L195" t="str">
            <v>孙剑</v>
          </cell>
          <cell r="M195" t="str">
            <v>农业</v>
          </cell>
          <cell r="N195" t="str">
            <v>978-7-109-21863-5</v>
          </cell>
          <cell r="O195">
            <v>42583</v>
          </cell>
          <cell r="P195" t="str">
            <v>3</v>
          </cell>
          <cell r="Q195" t="str">
            <v>无</v>
          </cell>
          <cell r="R195" t="str">
            <v>是</v>
          </cell>
          <cell r="S195">
            <v>0</v>
          </cell>
          <cell r="T195" t="str">
            <v>否</v>
          </cell>
          <cell r="U195" t="str">
            <v>李春成</v>
          </cell>
          <cell r="W195" t="str">
            <v>经管</v>
          </cell>
        </row>
        <row r="196">
          <cell r="C196" t="str">
            <v>房地产会计学基础</v>
          </cell>
          <cell r="D196" t="str">
            <v>32</v>
          </cell>
          <cell r="E196">
            <v>62</v>
          </cell>
          <cell r="F196" t="str">
            <v>工程管理2001工程管理2002</v>
          </cell>
          <cell r="G196" t="str">
            <v>必修</v>
          </cell>
          <cell r="I196" t="str">
            <v>否</v>
          </cell>
          <cell r="J196" t="str">
            <v>无合适</v>
          </cell>
          <cell r="K196">
            <v>0</v>
          </cell>
          <cell r="L196">
            <v>0</v>
          </cell>
          <cell r="M196">
            <v>0</v>
          </cell>
          <cell r="N196">
            <v>0</v>
          </cell>
          <cell r="P196">
            <v>0</v>
          </cell>
          <cell r="S196">
            <v>0</v>
          </cell>
          <cell r="T196">
            <v>0</v>
          </cell>
          <cell r="U196" t="str">
            <v>孔凤英</v>
          </cell>
          <cell r="W196" t="str">
            <v>经管</v>
          </cell>
        </row>
        <row r="197">
          <cell r="C197" t="str">
            <v>行为及实验经济学概论</v>
          </cell>
          <cell r="D197" t="str">
            <v>40</v>
          </cell>
          <cell r="E197">
            <v>70</v>
          </cell>
          <cell r="F197" t="str">
            <v>经济2001经济2002经济2003（洞班）</v>
          </cell>
          <cell r="G197" t="str">
            <v>专业选修</v>
          </cell>
          <cell r="I197" t="str">
            <v>是</v>
          </cell>
          <cell r="K197" t="str">
            <v>行为经济学：选择、互动与宏观行为</v>
          </cell>
          <cell r="L197" t="str">
            <v>贺京同丨那艺</v>
          </cell>
          <cell r="M197" t="str">
            <v>人大</v>
          </cell>
          <cell r="N197" t="str">
            <v>978-7-300-21920-2 </v>
          </cell>
          <cell r="O197">
            <v>42309</v>
          </cell>
          <cell r="P197" t="str">
            <v>1</v>
          </cell>
          <cell r="Q197" t="str">
            <v>无</v>
          </cell>
          <cell r="R197" t="str">
            <v>否</v>
          </cell>
          <cell r="S197">
            <v>0</v>
          </cell>
          <cell r="T197" t="str">
            <v>否</v>
          </cell>
          <cell r="U197" t="str">
            <v>柳鹏程</v>
          </cell>
          <cell r="V197">
            <v>2</v>
          </cell>
          <cell r="W197" t="str">
            <v>经管</v>
          </cell>
        </row>
        <row r="198">
          <cell r="C198" t="str">
            <v>会计学（下）</v>
          </cell>
          <cell r="D198" t="str">
            <v>32</v>
          </cell>
          <cell r="E198">
            <v>30</v>
          </cell>
          <cell r="F198" t="str">
            <v>工商2001</v>
          </cell>
          <cell r="G198" t="str">
            <v>专业选修</v>
          </cell>
          <cell r="I198" t="str">
            <v>是</v>
          </cell>
          <cell r="K198" t="str">
            <v>中级财务会计（第7版）</v>
          </cell>
          <cell r="L198" t="str">
            <v>刘永泽，陈立军</v>
          </cell>
          <cell r="M198" t="str">
            <v>东北财经大学出版社</v>
          </cell>
          <cell r="N198" t="str">
            <v>978-7-56-544228-5</v>
          </cell>
          <cell r="O198">
            <v>44409</v>
          </cell>
          <cell r="P198">
            <v>7</v>
          </cell>
          <cell r="Q198" t="str">
            <v>无</v>
          </cell>
          <cell r="R198" t="str">
            <v>否</v>
          </cell>
          <cell r="S198" t="str">
            <v>国家级精品教材</v>
          </cell>
          <cell r="T198" t="str">
            <v>否</v>
          </cell>
          <cell r="U198" t="str">
            <v>李利</v>
          </cell>
          <cell r="W198" t="str">
            <v>经管</v>
          </cell>
        </row>
        <row r="199">
          <cell r="C199" t="str">
            <v>会计学（下）</v>
          </cell>
          <cell r="D199" t="str">
            <v>32</v>
          </cell>
          <cell r="E199">
            <v>33</v>
          </cell>
          <cell r="F199" t="str">
            <v>人力2001人力2002（洞班）</v>
          </cell>
          <cell r="G199" t="str">
            <v>专业选修</v>
          </cell>
          <cell r="I199" t="str">
            <v>是</v>
          </cell>
          <cell r="K199" t="str">
            <v>中级财务会计（第7版）</v>
          </cell>
          <cell r="L199" t="str">
            <v>刘永泽，陈立军</v>
          </cell>
          <cell r="M199" t="str">
            <v>东北财经大学出版社</v>
          </cell>
          <cell r="N199" t="str">
            <v>978-7-56-544228-5</v>
          </cell>
          <cell r="O199">
            <v>44409</v>
          </cell>
          <cell r="P199">
            <v>7</v>
          </cell>
          <cell r="Q199" t="str">
            <v>无</v>
          </cell>
          <cell r="R199" t="str">
            <v>否</v>
          </cell>
          <cell r="S199" t="str">
            <v>国家级精品教材</v>
          </cell>
          <cell r="T199" t="str">
            <v>否</v>
          </cell>
          <cell r="U199" t="str">
            <v>李利</v>
          </cell>
          <cell r="W199" t="str">
            <v>经管</v>
          </cell>
        </row>
        <row r="200">
          <cell r="C200" t="str">
            <v>商业数据挖掘</v>
          </cell>
          <cell r="D200" t="str">
            <v>32</v>
          </cell>
          <cell r="E200">
            <v>64</v>
          </cell>
          <cell r="F200" t="str">
            <v>财管2001财管2002财管2003（洞班）</v>
          </cell>
          <cell r="G200" t="str">
            <v>必修</v>
          </cell>
          <cell r="I200" t="str">
            <v>是</v>
          </cell>
          <cell r="K200" t="str">
            <v>数据挖掘概念与技术</v>
          </cell>
          <cell r="L200" t="str">
            <v>范明、孟小峰</v>
          </cell>
          <cell r="M200" t="str">
            <v>机械工业出版社</v>
          </cell>
          <cell r="N200" t="str">
            <v>978-7-111-39140-1</v>
          </cell>
          <cell r="O200">
            <v>41122</v>
          </cell>
          <cell r="P200">
            <v>3</v>
          </cell>
          <cell r="Q200" t="str">
            <v>无</v>
          </cell>
          <cell r="R200" t="str">
            <v>否</v>
          </cell>
          <cell r="S200">
            <v>0</v>
          </cell>
          <cell r="T200" t="str">
            <v>否</v>
          </cell>
          <cell r="U200" t="str">
            <v>熊涛</v>
          </cell>
          <cell r="W200" t="str">
            <v>经管</v>
          </cell>
        </row>
        <row r="201">
          <cell r="C201" t="str">
            <v>商业数据挖掘</v>
          </cell>
          <cell r="D201" t="str">
            <v>32</v>
          </cell>
          <cell r="E201">
            <v>63</v>
          </cell>
          <cell r="F201" t="str">
            <v>会计2001会计2002会计2003（洞班）</v>
          </cell>
          <cell r="G201" t="str">
            <v>必修</v>
          </cell>
          <cell r="I201" t="str">
            <v>是</v>
          </cell>
          <cell r="K201" t="str">
            <v>数据挖掘概念与技术</v>
          </cell>
          <cell r="L201" t="str">
            <v>范明、孟小峰</v>
          </cell>
          <cell r="M201" t="str">
            <v>机械工业出版社</v>
          </cell>
          <cell r="N201" t="str">
            <v>978-7-111-39140-1</v>
          </cell>
          <cell r="O201">
            <v>41122</v>
          </cell>
          <cell r="P201">
            <v>3</v>
          </cell>
          <cell r="Q201" t="str">
            <v>无</v>
          </cell>
          <cell r="R201" t="str">
            <v>否</v>
          </cell>
          <cell r="S201">
            <v>0</v>
          </cell>
          <cell r="T201" t="str">
            <v>否</v>
          </cell>
          <cell r="U201" t="str">
            <v>熊涛</v>
          </cell>
          <cell r="W201" t="str">
            <v>经管</v>
          </cell>
        </row>
        <row r="202">
          <cell r="C202" t="str">
            <v>商业数据挖掘</v>
          </cell>
          <cell r="D202" t="str">
            <v>32</v>
          </cell>
          <cell r="E202">
            <v>68</v>
          </cell>
          <cell r="F202" t="str">
            <v>农经2001农经2002</v>
          </cell>
          <cell r="G202" t="str">
            <v>专业选修</v>
          </cell>
          <cell r="I202" t="str">
            <v>是</v>
          </cell>
          <cell r="K202" t="str">
            <v>数据挖掘概念与技术</v>
          </cell>
          <cell r="L202" t="str">
            <v>范明、孟小峰</v>
          </cell>
          <cell r="M202" t="str">
            <v>机械工业出版社</v>
          </cell>
          <cell r="N202" t="str">
            <v>978-7-111-39140-1</v>
          </cell>
          <cell r="O202">
            <v>41122</v>
          </cell>
          <cell r="P202">
            <v>3</v>
          </cell>
          <cell r="Q202" t="str">
            <v>无</v>
          </cell>
          <cell r="R202" t="str">
            <v>否</v>
          </cell>
          <cell r="S202">
            <v>0</v>
          </cell>
          <cell r="T202" t="str">
            <v>否</v>
          </cell>
          <cell r="U202" t="str">
            <v>熊涛</v>
          </cell>
          <cell r="W202" t="str">
            <v>经管</v>
          </cell>
        </row>
        <row r="203">
          <cell r="C203" t="str">
            <v>商业数据挖掘</v>
          </cell>
          <cell r="D203" t="str">
            <v>32</v>
          </cell>
          <cell r="E203">
            <v>23</v>
          </cell>
          <cell r="F203" t="str">
            <v>2020张之洞班（文管）</v>
          </cell>
          <cell r="G203" t="str">
            <v>专业选修</v>
          </cell>
          <cell r="I203" t="str">
            <v>是</v>
          </cell>
          <cell r="K203" t="str">
            <v>数据挖掘概念与技术</v>
          </cell>
          <cell r="L203" t="str">
            <v>范明、孟小峰</v>
          </cell>
          <cell r="M203" t="str">
            <v>机械工业出版社</v>
          </cell>
          <cell r="N203" t="str">
            <v>978-7-111-39140-1</v>
          </cell>
          <cell r="O203">
            <v>41122</v>
          </cell>
          <cell r="P203">
            <v>3</v>
          </cell>
          <cell r="Q203" t="str">
            <v>无</v>
          </cell>
          <cell r="R203" t="str">
            <v>否</v>
          </cell>
          <cell r="S203">
            <v>0</v>
          </cell>
          <cell r="T203" t="str">
            <v>否</v>
          </cell>
          <cell r="U203" t="str">
            <v>熊涛</v>
          </cell>
          <cell r="W203" t="str">
            <v>经管</v>
          </cell>
        </row>
        <row r="204">
          <cell r="C204" t="str">
            <v>销售管理</v>
          </cell>
          <cell r="D204" t="str">
            <v>32</v>
          </cell>
          <cell r="E204">
            <v>27</v>
          </cell>
          <cell r="F204" t="str">
            <v>2019张之洞班(文管)</v>
          </cell>
          <cell r="G204" t="str">
            <v>专业选修</v>
          </cell>
          <cell r="H204" t="str">
            <v>停开</v>
          </cell>
          <cell r="U204" t="e">
            <v>#N/A</v>
          </cell>
          <cell r="W204" t="str">
            <v>经管</v>
          </cell>
        </row>
        <row r="205">
          <cell r="C205" t="str">
            <v>销售管理</v>
          </cell>
          <cell r="D205" t="str">
            <v>32</v>
          </cell>
          <cell r="E205">
            <v>59</v>
          </cell>
          <cell r="F205" t="str">
            <v>市营2001市营2002</v>
          </cell>
          <cell r="G205" t="str">
            <v>专业选修</v>
          </cell>
          <cell r="H205" t="str">
            <v>停开</v>
          </cell>
          <cell r="U205" t="e">
            <v>#N/A</v>
          </cell>
          <cell r="W205" t="str">
            <v>经管</v>
          </cell>
        </row>
        <row r="206">
          <cell r="C206" t="str">
            <v>销售管理</v>
          </cell>
          <cell r="D206" t="str">
            <v>32</v>
          </cell>
          <cell r="E206">
            <v>23</v>
          </cell>
          <cell r="F206" t="str">
            <v>2020张之洞班（文管）</v>
          </cell>
          <cell r="G206" t="str">
            <v>专业选修</v>
          </cell>
          <cell r="H206" t="str">
            <v>停开</v>
          </cell>
          <cell r="U206" t="e">
            <v>#N/A</v>
          </cell>
          <cell r="W206" t="str">
            <v>经管</v>
          </cell>
        </row>
        <row r="207">
          <cell r="C207" t="str">
            <v>组织间营销</v>
          </cell>
          <cell r="D207" t="str">
            <v>32</v>
          </cell>
          <cell r="E207">
            <v>58</v>
          </cell>
          <cell r="F207" t="str">
            <v>市营1901市营1902</v>
          </cell>
          <cell r="G207" t="str">
            <v>专业选修</v>
          </cell>
          <cell r="H207" t="str">
            <v>停开</v>
          </cell>
          <cell r="K207">
            <v>0</v>
          </cell>
          <cell r="L207">
            <v>0</v>
          </cell>
          <cell r="M207">
            <v>0</v>
          </cell>
          <cell r="N207">
            <v>0</v>
          </cell>
          <cell r="P207">
            <v>0</v>
          </cell>
          <cell r="S207">
            <v>0</v>
          </cell>
          <cell r="T207">
            <v>0</v>
          </cell>
          <cell r="U207" t="e">
            <v>#N/A</v>
          </cell>
          <cell r="W207" t="str">
            <v>经管</v>
          </cell>
        </row>
        <row r="208">
          <cell r="C208" t="str">
            <v>审计信息化</v>
          </cell>
          <cell r="D208" t="str">
            <v>32</v>
          </cell>
          <cell r="E208">
            <v>72</v>
          </cell>
          <cell r="F208" t="str">
            <v>财管1901财管1902财管1903（洞）</v>
          </cell>
          <cell r="G208" t="str">
            <v>专业选修</v>
          </cell>
          <cell r="I208" t="str">
            <v>否</v>
          </cell>
          <cell r="J208" t="str">
            <v>无合适</v>
          </cell>
          <cell r="K208">
            <v>0</v>
          </cell>
          <cell r="L208">
            <v>0</v>
          </cell>
          <cell r="M208">
            <v>0</v>
          </cell>
          <cell r="N208">
            <v>0</v>
          </cell>
          <cell r="P208">
            <v>0</v>
          </cell>
          <cell r="S208">
            <v>0</v>
          </cell>
          <cell r="T208">
            <v>0</v>
          </cell>
          <cell r="U208" t="str">
            <v>吴伟荣</v>
          </cell>
          <cell r="W208" t="str">
            <v>经管</v>
          </cell>
        </row>
        <row r="209">
          <cell r="C209" t="str">
            <v>审计信息化</v>
          </cell>
          <cell r="D209" t="str">
            <v>32</v>
          </cell>
          <cell r="E209">
            <v>71</v>
          </cell>
          <cell r="F209" t="str">
            <v>会计1901会计1902会计1903（洞）</v>
          </cell>
          <cell r="G209" t="str">
            <v>专业选修</v>
          </cell>
          <cell r="I209" t="str">
            <v>否</v>
          </cell>
          <cell r="J209" t="str">
            <v>无合适</v>
          </cell>
          <cell r="K209">
            <v>0</v>
          </cell>
          <cell r="L209">
            <v>0</v>
          </cell>
          <cell r="M209">
            <v>0</v>
          </cell>
          <cell r="N209">
            <v>0</v>
          </cell>
          <cell r="P209">
            <v>0</v>
          </cell>
          <cell r="S209">
            <v>0</v>
          </cell>
          <cell r="T209">
            <v>0</v>
          </cell>
          <cell r="U209" t="str">
            <v>吴伟荣</v>
          </cell>
          <cell r="W209" t="str">
            <v>经管</v>
          </cell>
        </row>
        <row r="210">
          <cell r="C210" t="str">
            <v>产业经济学</v>
          </cell>
          <cell r="D210" t="str">
            <v>32</v>
          </cell>
          <cell r="E210">
            <v>33</v>
          </cell>
          <cell r="F210" t="str">
            <v>2019张之洞班（智慧农业）</v>
          </cell>
          <cell r="G210" t="str">
            <v>专业选修</v>
          </cell>
          <cell r="H210" t="str">
            <v>停开</v>
          </cell>
          <cell r="U210" t="str">
            <v>曾光</v>
          </cell>
          <cell r="W210" t="str">
            <v>经管</v>
          </cell>
        </row>
        <row r="211">
          <cell r="C211" t="str">
            <v>证券投资学</v>
          </cell>
          <cell r="D211" t="str">
            <v>32</v>
          </cell>
          <cell r="E211">
            <v>64</v>
          </cell>
          <cell r="F211" t="str">
            <v>财管2001财管2002财管2003（洞班）</v>
          </cell>
          <cell r="G211" t="str">
            <v>必修</v>
          </cell>
          <cell r="I211" t="str">
            <v>是</v>
          </cell>
          <cell r="K211" t="str">
            <v>证券投资学</v>
          </cell>
          <cell r="L211" t="str">
            <v>吴晓求</v>
          </cell>
          <cell r="M211" t="str">
            <v>中国人民大学出版社</v>
          </cell>
          <cell r="N211" t="str">
            <v>978-7-300-27815-5</v>
          </cell>
          <cell r="O211">
            <v>43862</v>
          </cell>
          <cell r="P211">
            <v>5</v>
          </cell>
          <cell r="Q211" t="str">
            <v>无</v>
          </cell>
          <cell r="R211" t="str">
            <v>否</v>
          </cell>
          <cell r="S211">
            <v>0</v>
          </cell>
          <cell r="T211" t="str">
            <v>否</v>
          </cell>
          <cell r="U211" t="str">
            <v>李思呈</v>
          </cell>
          <cell r="W211" t="str">
            <v>经管</v>
          </cell>
        </row>
        <row r="212">
          <cell r="C212" t="str">
            <v>电子商务</v>
          </cell>
          <cell r="D212" t="str">
            <v>32</v>
          </cell>
          <cell r="E212">
            <v>33</v>
          </cell>
          <cell r="F212" t="str">
            <v>2019张之洞班（智慧农业）</v>
          </cell>
          <cell r="G212" t="str">
            <v> </v>
          </cell>
          <cell r="I212" t="str">
            <v>是</v>
          </cell>
          <cell r="K212" t="str">
            <v>电子商务——管理与社交网络视角</v>
          </cell>
          <cell r="L212" t="str">
            <v>埃弗雷姆·特班</v>
          </cell>
          <cell r="M212" t="str">
            <v>机械工业出版社</v>
          </cell>
          <cell r="N212" t="str">
            <v>978-7-11-166056-9</v>
          </cell>
          <cell r="O212">
            <v>44044</v>
          </cell>
          <cell r="P212">
            <v>9</v>
          </cell>
          <cell r="Q212" t="str">
            <v>无</v>
          </cell>
          <cell r="R212" t="str">
            <v>否</v>
          </cell>
          <cell r="T212" t="str">
            <v>是（更新版本）</v>
          </cell>
          <cell r="U212" t="str">
            <v>卢云帆</v>
          </cell>
          <cell r="W212" t="str">
            <v>经管</v>
          </cell>
        </row>
        <row r="213">
          <cell r="C213" t="str">
            <v>金融学</v>
          </cell>
          <cell r="D213" t="str">
            <v>48</v>
          </cell>
          <cell r="E213">
            <v>74</v>
          </cell>
          <cell r="F213" t="str">
            <v>农经1901农经1902</v>
          </cell>
          <cell r="G213" t="str">
            <v>专业选修</v>
          </cell>
          <cell r="I213" t="str">
            <v>是</v>
          </cell>
          <cell r="K213" t="str">
            <v>金融学概论</v>
          </cell>
          <cell r="L213" t="str">
            <v>凌江怀</v>
          </cell>
          <cell r="M213" t="str">
            <v>高等教育出版社</v>
          </cell>
          <cell r="N213" t="str">
            <v>978-7-04-053838-0</v>
          </cell>
          <cell r="P213">
            <v>4</v>
          </cell>
          <cell r="Q213" t="str">
            <v>无</v>
          </cell>
          <cell r="R213" t="str">
            <v>否</v>
          </cell>
          <cell r="S213">
            <v>0</v>
          </cell>
          <cell r="T213" t="str">
            <v>否</v>
          </cell>
          <cell r="U213" t="str">
            <v>熊学萍</v>
          </cell>
          <cell r="W213" t="str">
            <v>经管</v>
          </cell>
        </row>
        <row r="214">
          <cell r="C214" t="str">
            <v>金融学</v>
          </cell>
          <cell r="D214" t="str">
            <v>48</v>
          </cell>
          <cell r="E214">
            <v>27</v>
          </cell>
          <cell r="F214" t="str">
            <v>2019张之洞班(文管)</v>
          </cell>
          <cell r="G214" t="str">
            <v>专业选修</v>
          </cell>
          <cell r="I214" t="str">
            <v>是</v>
          </cell>
          <cell r="K214" t="str">
            <v>金融学概论</v>
          </cell>
          <cell r="L214" t="str">
            <v>凌江怀</v>
          </cell>
          <cell r="M214" t="str">
            <v>高等教育出版社</v>
          </cell>
          <cell r="N214" t="str">
            <v>978-7-04-053838-0</v>
          </cell>
          <cell r="P214">
            <v>4</v>
          </cell>
          <cell r="Q214" t="str">
            <v>无</v>
          </cell>
          <cell r="R214" t="str">
            <v>否</v>
          </cell>
          <cell r="S214">
            <v>0</v>
          </cell>
          <cell r="T214" t="str">
            <v>否</v>
          </cell>
          <cell r="U214" t="str">
            <v>熊学萍</v>
          </cell>
          <cell r="W214" t="str">
            <v>经管</v>
          </cell>
        </row>
        <row r="215">
          <cell r="C215" t="str">
            <v>金融学</v>
          </cell>
          <cell r="D215" t="str">
            <v>48</v>
          </cell>
          <cell r="E215">
            <v>30</v>
          </cell>
          <cell r="F215" t="str">
            <v>国贸2001国贸2002（洞班）</v>
          </cell>
          <cell r="G215" t="str">
            <v>必修</v>
          </cell>
          <cell r="I215" t="str">
            <v>是</v>
          </cell>
          <cell r="K215" t="str">
            <v>金融学概论</v>
          </cell>
          <cell r="L215" t="str">
            <v>凌江怀</v>
          </cell>
          <cell r="M215" t="str">
            <v>高等教育出版社</v>
          </cell>
          <cell r="N215" t="str">
            <v>978-7-04-053838-0</v>
          </cell>
          <cell r="P215">
            <v>4</v>
          </cell>
          <cell r="Q215" t="str">
            <v>无</v>
          </cell>
          <cell r="R215" t="str">
            <v>否</v>
          </cell>
          <cell r="S215">
            <v>0</v>
          </cell>
          <cell r="T215" t="str">
            <v>否</v>
          </cell>
          <cell r="U215" t="str">
            <v>熊学萍</v>
          </cell>
          <cell r="W215" t="str">
            <v>经管</v>
          </cell>
        </row>
        <row r="216">
          <cell r="C216" t="str">
            <v>金融学</v>
          </cell>
          <cell r="D216" t="str">
            <v>48</v>
          </cell>
          <cell r="E216">
            <v>70</v>
          </cell>
          <cell r="F216" t="str">
            <v>经济2001经济2002经济2003（洞班）</v>
          </cell>
          <cell r="G216" t="str">
            <v>必修</v>
          </cell>
          <cell r="I216" t="str">
            <v>是</v>
          </cell>
          <cell r="K216" t="str">
            <v>金融学概论</v>
          </cell>
          <cell r="L216" t="str">
            <v>凌江怀</v>
          </cell>
          <cell r="M216" t="str">
            <v>高等教育出版社</v>
          </cell>
          <cell r="N216" t="str">
            <v>978-7-04-053838-0</v>
          </cell>
          <cell r="P216">
            <v>4</v>
          </cell>
          <cell r="Q216" t="str">
            <v>无</v>
          </cell>
          <cell r="R216" t="str">
            <v>否</v>
          </cell>
          <cell r="S216">
            <v>0</v>
          </cell>
          <cell r="T216" t="str">
            <v>否</v>
          </cell>
          <cell r="U216" t="str">
            <v>熊学萍</v>
          </cell>
          <cell r="W216" t="str">
            <v>经管</v>
          </cell>
        </row>
        <row r="217">
          <cell r="C217" t="str">
            <v>博弈论</v>
          </cell>
          <cell r="D217" t="str">
            <v>32</v>
          </cell>
          <cell r="E217">
            <v>30</v>
          </cell>
          <cell r="F217" t="str">
            <v>国贸2001国贸2002（洞班）</v>
          </cell>
          <cell r="G217" t="str">
            <v>专业选修</v>
          </cell>
          <cell r="I217" t="str">
            <v>是</v>
          </cell>
          <cell r="K217" t="str">
            <v>博弈论基础</v>
          </cell>
          <cell r="L217" t="str">
            <v>(美)罗伯特·吉本斯</v>
          </cell>
          <cell r="M217" t="str">
            <v>社会科学</v>
          </cell>
          <cell r="N217" t="str">
            <v>978-7-5004-2454-3</v>
          </cell>
          <cell r="O217">
            <v>42278</v>
          </cell>
          <cell r="P217" t="str">
            <v>1</v>
          </cell>
          <cell r="Q217" t="str">
            <v>无</v>
          </cell>
          <cell r="R217" t="str">
            <v>否</v>
          </cell>
          <cell r="S217">
            <v>0</v>
          </cell>
          <cell r="T217" t="str">
            <v>否</v>
          </cell>
          <cell r="U217" t="str">
            <v>周德翼</v>
          </cell>
          <cell r="W217" t="str">
            <v>经管</v>
          </cell>
        </row>
        <row r="218">
          <cell r="C218" t="str">
            <v>博弈论</v>
          </cell>
          <cell r="D218" t="str">
            <v>32</v>
          </cell>
          <cell r="E218">
            <v>63</v>
          </cell>
          <cell r="F218" t="str">
            <v>经济统计2001经济统计2002经济统计2003（洞班）</v>
          </cell>
          <cell r="G218" t="str">
            <v>专业选修</v>
          </cell>
          <cell r="I218" t="str">
            <v>是</v>
          </cell>
          <cell r="K218" t="str">
            <v>博弈论基础</v>
          </cell>
          <cell r="L218" t="str">
            <v>(美)罗伯特·吉本斯</v>
          </cell>
          <cell r="M218" t="str">
            <v>社会科学</v>
          </cell>
          <cell r="N218" t="str">
            <v>978-7-5004-2454-3</v>
          </cell>
          <cell r="O218">
            <v>42278</v>
          </cell>
          <cell r="P218" t="str">
            <v>1</v>
          </cell>
          <cell r="Q218" t="str">
            <v>无</v>
          </cell>
          <cell r="R218" t="str">
            <v>否</v>
          </cell>
          <cell r="S218">
            <v>0</v>
          </cell>
          <cell r="T218" t="str">
            <v>否</v>
          </cell>
          <cell r="U218" t="str">
            <v>周德翼</v>
          </cell>
          <cell r="W218" t="str">
            <v>经管</v>
          </cell>
        </row>
        <row r="219">
          <cell r="C219" t="str">
            <v>博弈论</v>
          </cell>
          <cell r="D219" t="str">
            <v>32</v>
          </cell>
          <cell r="E219">
            <v>70</v>
          </cell>
          <cell r="F219" t="str">
            <v>经济2001经济2002经济2003（洞班）</v>
          </cell>
          <cell r="G219" t="str">
            <v>专业选修</v>
          </cell>
          <cell r="I219" t="str">
            <v>是</v>
          </cell>
          <cell r="K219" t="str">
            <v>博弈论基础</v>
          </cell>
          <cell r="L219" t="str">
            <v>(美)罗伯特·吉本斯</v>
          </cell>
          <cell r="M219" t="str">
            <v>社会科学</v>
          </cell>
          <cell r="N219" t="str">
            <v>978-7-5004-2454-3</v>
          </cell>
          <cell r="O219">
            <v>42278</v>
          </cell>
          <cell r="P219" t="str">
            <v>1</v>
          </cell>
          <cell r="Q219" t="str">
            <v>无</v>
          </cell>
          <cell r="R219" t="str">
            <v>否</v>
          </cell>
          <cell r="S219">
            <v>0</v>
          </cell>
          <cell r="T219" t="str">
            <v>否</v>
          </cell>
          <cell r="U219" t="str">
            <v>周德翼</v>
          </cell>
          <cell r="W219" t="str">
            <v>经管</v>
          </cell>
        </row>
        <row r="220">
          <cell r="C220" t="str">
            <v>博弈论</v>
          </cell>
          <cell r="D220" t="str">
            <v>32</v>
          </cell>
          <cell r="E220">
            <v>68</v>
          </cell>
          <cell r="F220" t="str">
            <v>农经2001农经2002</v>
          </cell>
          <cell r="G220" t="str">
            <v>专业选修</v>
          </cell>
          <cell r="I220" t="str">
            <v>是</v>
          </cell>
          <cell r="K220" t="str">
            <v>博弈论基础</v>
          </cell>
          <cell r="L220" t="str">
            <v>(美)罗伯特·吉本斯</v>
          </cell>
          <cell r="M220" t="str">
            <v>社会科学</v>
          </cell>
          <cell r="N220" t="str">
            <v>978-7-5004-2454-3</v>
          </cell>
          <cell r="O220">
            <v>42278</v>
          </cell>
          <cell r="P220" t="str">
            <v>1</v>
          </cell>
          <cell r="Q220" t="str">
            <v>无</v>
          </cell>
          <cell r="R220" t="str">
            <v>否</v>
          </cell>
          <cell r="S220">
            <v>0</v>
          </cell>
          <cell r="T220" t="str">
            <v>否</v>
          </cell>
          <cell r="U220" t="str">
            <v>周德翼</v>
          </cell>
          <cell r="W220" t="str">
            <v>经管</v>
          </cell>
        </row>
        <row r="221">
          <cell r="C221" t="str">
            <v>博弈论</v>
          </cell>
          <cell r="D221" t="str">
            <v>32</v>
          </cell>
          <cell r="E221">
            <v>23</v>
          </cell>
          <cell r="F221" t="str">
            <v>2020张之洞班（文管）</v>
          </cell>
          <cell r="G221" t="str">
            <v>专业选修</v>
          </cell>
          <cell r="I221" t="str">
            <v>是</v>
          </cell>
          <cell r="K221" t="str">
            <v>博弈论基础</v>
          </cell>
          <cell r="L221" t="str">
            <v>(美)罗伯特·吉本斯</v>
          </cell>
          <cell r="M221" t="str">
            <v>社会科学</v>
          </cell>
          <cell r="N221" t="str">
            <v>978-7-5004-2454-3</v>
          </cell>
          <cell r="O221">
            <v>42278</v>
          </cell>
          <cell r="P221" t="str">
            <v>1</v>
          </cell>
          <cell r="Q221" t="str">
            <v>无</v>
          </cell>
          <cell r="R221" t="str">
            <v>否</v>
          </cell>
          <cell r="S221">
            <v>0</v>
          </cell>
          <cell r="T221" t="str">
            <v>否</v>
          </cell>
          <cell r="U221" t="str">
            <v>周德翼</v>
          </cell>
          <cell r="W221" t="str">
            <v>经管</v>
          </cell>
        </row>
        <row r="222">
          <cell r="C222" t="str">
            <v>智能财务共享</v>
          </cell>
          <cell r="D222" t="str">
            <v>53</v>
          </cell>
          <cell r="E222">
            <v>64</v>
          </cell>
          <cell r="F222" t="str">
            <v>财管2001财管2002财管2003（洞班）</v>
          </cell>
          <cell r="G222" t="str">
            <v>专业选修</v>
          </cell>
          <cell r="I222" t="str">
            <v>是</v>
          </cell>
          <cell r="K222" t="str">
            <v>财务共享实训教程</v>
          </cell>
          <cell r="L222" t="str">
            <v>马建军</v>
          </cell>
          <cell r="M222" t="str">
            <v>电子工业出版社</v>
          </cell>
          <cell r="N222" t="str">
            <v>978-7-12-132443-7</v>
          </cell>
          <cell r="O222">
            <v>42979</v>
          </cell>
          <cell r="P222">
            <v>1</v>
          </cell>
          <cell r="Q222" t="str">
            <v>无</v>
          </cell>
          <cell r="R222" t="str">
            <v>否</v>
          </cell>
          <cell r="T222" t="str">
            <v>否</v>
          </cell>
          <cell r="U222" t="str">
            <v>唐梅</v>
          </cell>
          <cell r="W222" t="str">
            <v>经管</v>
          </cell>
        </row>
        <row r="223">
          <cell r="C223" t="str">
            <v>智能财务共享</v>
          </cell>
          <cell r="D223" t="str">
            <v>53</v>
          </cell>
          <cell r="E223">
            <v>63</v>
          </cell>
          <cell r="F223" t="str">
            <v>会计2001会计2002会计2003（洞班）</v>
          </cell>
          <cell r="G223" t="str">
            <v>专业选修</v>
          </cell>
          <cell r="I223" t="str">
            <v>是</v>
          </cell>
          <cell r="K223" t="str">
            <v>财务共享实训教程</v>
          </cell>
          <cell r="L223" t="str">
            <v>马建军</v>
          </cell>
          <cell r="M223" t="str">
            <v>电子工业出版社</v>
          </cell>
          <cell r="N223" t="str">
            <v>978-7-12-132443-7</v>
          </cell>
          <cell r="O223">
            <v>42979</v>
          </cell>
          <cell r="P223">
            <v>1</v>
          </cell>
          <cell r="Q223" t="str">
            <v>无</v>
          </cell>
          <cell r="R223" t="str">
            <v>否</v>
          </cell>
          <cell r="T223" t="str">
            <v>否</v>
          </cell>
          <cell r="U223" t="str">
            <v>唐梅</v>
          </cell>
          <cell r="W223" t="str">
            <v>经管</v>
          </cell>
        </row>
        <row r="224">
          <cell r="C224" t="str">
            <v>领导科学艺术</v>
          </cell>
          <cell r="D224" t="str">
            <v>40</v>
          </cell>
          <cell r="E224">
            <v>68</v>
          </cell>
          <cell r="F224" t="str">
            <v>农经2001农经2002</v>
          </cell>
          <cell r="G224" t="str">
            <v>专业选修</v>
          </cell>
          <cell r="I224" t="str">
            <v>是</v>
          </cell>
          <cell r="K224" t="str">
            <v>领导科学与艺术</v>
          </cell>
          <cell r="L224" t="str">
            <v>苏保忠</v>
          </cell>
          <cell r="M224" t="str">
            <v>清华</v>
          </cell>
          <cell r="N224" t="str">
            <v>978-7-3021-9113-1 </v>
          </cell>
          <cell r="O224">
            <v>41334</v>
          </cell>
          <cell r="P224" t="str">
            <v>2</v>
          </cell>
          <cell r="Q224" t="str">
            <v>无</v>
          </cell>
          <cell r="R224" t="str">
            <v>否</v>
          </cell>
          <cell r="S224">
            <v>0</v>
          </cell>
          <cell r="T224" t="str">
            <v>否</v>
          </cell>
          <cell r="U224" t="str">
            <v>刘灵芝</v>
          </cell>
          <cell r="W224" t="str">
            <v>经管</v>
          </cell>
        </row>
        <row r="225">
          <cell r="C225" t="str">
            <v>领导科学艺术</v>
          </cell>
          <cell r="D225" t="str">
            <v>40</v>
          </cell>
          <cell r="E225">
            <v>23</v>
          </cell>
          <cell r="F225" t="str">
            <v>2020张之洞班（文管）</v>
          </cell>
          <cell r="G225" t="str">
            <v>专业选修</v>
          </cell>
          <cell r="I225" t="str">
            <v>是</v>
          </cell>
          <cell r="K225" t="str">
            <v>领导科学与艺术</v>
          </cell>
          <cell r="L225" t="str">
            <v>苏保忠</v>
          </cell>
          <cell r="M225" t="str">
            <v>清华</v>
          </cell>
          <cell r="N225" t="str">
            <v>978-7-3021-9113-1 </v>
          </cell>
          <cell r="O225">
            <v>41334</v>
          </cell>
          <cell r="P225" t="str">
            <v>2</v>
          </cell>
          <cell r="Q225" t="str">
            <v>无</v>
          </cell>
          <cell r="R225" t="str">
            <v>否</v>
          </cell>
          <cell r="S225">
            <v>0</v>
          </cell>
          <cell r="T225" t="str">
            <v>否</v>
          </cell>
          <cell r="U225" t="str">
            <v>刘灵芝</v>
          </cell>
          <cell r="W225" t="str">
            <v>经管</v>
          </cell>
        </row>
        <row r="226">
          <cell r="C226" t="str">
            <v>会计学原理</v>
          </cell>
          <cell r="D226" t="str">
            <v>32</v>
          </cell>
          <cell r="E226">
            <v>70</v>
          </cell>
          <cell r="F226" t="str">
            <v>信管2101信管2102</v>
          </cell>
          <cell r="G226" t="str">
            <v>专业选修</v>
          </cell>
          <cell r="I226" t="str">
            <v>否</v>
          </cell>
          <cell r="J226" t="str">
            <v>无合适</v>
          </cell>
          <cell r="K226" t="e">
            <v>#N/A</v>
          </cell>
          <cell r="L226" t="e">
            <v>#N/A</v>
          </cell>
          <cell r="M226" t="e">
            <v>#N/A</v>
          </cell>
          <cell r="N226" t="e">
            <v>#N/A</v>
          </cell>
          <cell r="O226" t="e">
            <v>#N/A</v>
          </cell>
          <cell r="P226" t="e">
            <v>#N/A</v>
          </cell>
          <cell r="S226" t="e">
            <v>#N/A</v>
          </cell>
          <cell r="T226" t="e">
            <v>#N/A</v>
          </cell>
          <cell r="U226" t="str">
            <v>孔凤英</v>
          </cell>
          <cell r="W226" t="str">
            <v>经管</v>
          </cell>
        </row>
        <row r="227">
          <cell r="C227" t="str">
            <v>经济核算</v>
          </cell>
          <cell r="D227" t="str">
            <v>54</v>
          </cell>
          <cell r="E227">
            <v>63</v>
          </cell>
          <cell r="F227" t="str">
            <v>经济统计2001经济统计2002经济统计2003（洞班）</v>
          </cell>
          <cell r="G227" t="str">
            <v>必修</v>
          </cell>
          <cell r="I227" t="str">
            <v>是</v>
          </cell>
          <cell r="K227" t="str">
            <v>国民经济核算原理与中国实践</v>
          </cell>
          <cell r="L227" t="str">
            <v>高敏雪</v>
          </cell>
          <cell r="M227" t="str">
            <v>人大</v>
          </cell>
          <cell r="N227" t="str">
            <v>978-7-30-026162-1</v>
          </cell>
          <cell r="O227">
            <v>43344</v>
          </cell>
          <cell r="P227">
            <v>4</v>
          </cell>
          <cell r="Q227" t="str">
            <v>无</v>
          </cell>
          <cell r="R227" t="str">
            <v>否</v>
          </cell>
          <cell r="T227" t="str">
            <v>否</v>
          </cell>
          <cell r="U227" t="str">
            <v>张泽宇</v>
          </cell>
          <cell r="W227" t="str">
            <v>经管</v>
          </cell>
        </row>
        <row r="228">
          <cell r="C228" t="str">
            <v>研究方法（食品，营销及商务方向）</v>
          </cell>
          <cell r="D228" t="str">
            <v>50</v>
          </cell>
          <cell r="E228">
            <v>79</v>
          </cell>
          <cell r="F228" t="str">
            <v>国际营销2001国际营销2002</v>
          </cell>
          <cell r="G228" t="str">
            <v>必修</v>
          </cell>
          <cell r="I228" t="str">
            <v>否</v>
          </cell>
          <cell r="J228" t="str">
            <v>无合适</v>
          </cell>
          <cell r="K228">
            <v>0</v>
          </cell>
          <cell r="L228">
            <v>0</v>
          </cell>
          <cell r="M228">
            <v>0</v>
          </cell>
          <cell r="N228">
            <v>0</v>
          </cell>
          <cell r="P228">
            <v>0</v>
          </cell>
          <cell r="S228">
            <v>0</v>
          </cell>
          <cell r="T228">
            <v>0</v>
          </cell>
          <cell r="U228" t="str">
            <v>池韵佳</v>
          </cell>
          <cell r="W228" t="str">
            <v>经管</v>
          </cell>
        </row>
        <row r="229">
          <cell r="C229" t="str">
            <v>经济政策</v>
          </cell>
          <cell r="D229" t="str">
            <v>50</v>
          </cell>
          <cell r="E229">
            <v>79</v>
          </cell>
          <cell r="F229" t="str">
            <v>国际营销2001国际营销2002</v>
          </cell>
          <cell r="G229" t="str">
            <v>必修</v>
          </cell>
          <cell r="I229" t="str">
            <v>是</v>
          </cell>
          <cell r="K229" t="str">
            <v>国际经济学：理论与政策（第十一版）</v>
          </cell>
          <cell r="L229" t="str">
            <v>保罗·R.克鲁格曼（Paul R.Krugman）</v>
          </cell>
          <cell r="M229" t="str">
            <v>中国人民大学出版社</v>
          </cell>
          <cell r="N229" t="str">
            <v>978-7-300-28805-5</v>
          </cell>
          <cell r="O229">
            <v>44197</v>
          </cell>
          <cell r="P229">
            <v>11</v>
          </cell>
          <cell r="Q229" t="str">
            <v>无</v>
          </cell>
          <cell r="R229" t="str">
            <v>否</v>
          </cell>
          <cell r="S229">
            <v>0</v>
          </cell>
          <cell r="T229" t="str">
            <v>否</v>
          </cell>
          <cell r="U229" t="str">
            <v>涂涛涛</v>
          </cell>
          <cell r="W229" t="str">
            <v>经管</v>
          </cell>
        </row>
        <row r="230">
          <cell r="C230" t="str">
            <v>国际人力资源管理</v>
          </cell>
          <cell r="D230" t="str">
            <v>50</v>
          </cell>
          <cell r="E230">
            <v>72</v>
          </cell>
          <cell r="F230" t="str">
            <v>国际营销1901国际营销1902</v>
          </cell>
          <cell r="G230" t="str">
            <v>必修</v>
          </cell>
          <cell r="I230" t="str">
            <v>否</v>
          </cell>
          <cell r="J230" t="str">
            <v>无合适</v>
          </cell>
          <cell r="U230" t="str">
            <v>胡安荣</v>
          </cell>
          <cell r="W230" t="str">
            <v>经管</v>
          </cell>
        </row>
        <row r="231">
          <cell r="C231" t="str">
            <v>国际市场营销</v>
          </cell>
          <cell r="D231" t="str">
            <v>50</v>
          </cell>
          <cell r="E231">
            <v>79</v>
          </cell>
          <cell r="F231" t="str">
            <v>国际营销2001国际营销2002</v>
          </cell>
          <cell r="G231" t="str">
            <v>必修</v>
          </cell>
          <cell r="I231" t="str">
            <v>否</v>
          </cell>
          <cell r="J231" t="str">
            <v>无合适</v>
          </cell>
          <cell r="K231">
            <v>0</v>
          </cell>
          <cell r="L231">
            <v>0</v>
          </cell>
          <cell r="M231">
            <v>0</v>
          </cell>
          <cell r="N231">
            <v>0</v>
          </cell>
          <cell r="P231">
            <v>0</v>
          </cell>
          <cell r="S231">
            <v>0</v>
          </cell>
          <cell r="T231">
            <v>0</v>
          </cell>
          <cell r="U231" t="str">
            <v>张露</v>
          </cell>
          <cell r="W231" t="str">
            <v>经管</v>
          </cell>
        </row>
        <row r="232">
          <cell r="C232" t="str">
            <v>供应链管理</v>
          </cell>
          <cell r="D232" t="str">
            <v>50</v>
          </cell>
          <cell r="E232">
            <v>72</v>
          </cell>
          <cell r="F232" t="str">
            <v>国际营销1901国际营销1902</v>
          </cell>
          <cell r="G232" t="str">
            <v>必修</v>
          </cell>
          <cell r="I232" t="str">
            <v>否</v>
          </cell>
          <cell r="J232" t="str">
            <v>无合适</v>
          </cell>
          <cell r="U232" t="str">
            <v>郑本荣</v>
          </cell>
          <cell r="W232" t="str">
            <v>经管</v>
          </cell>
        </row>
        <row r="233">
          <cell r="C233" t="str">
            <v>消费行为</v>
          </cell>
          <cell r="D233" t="str">
            <v>50</v>
          </cell>
          <cell r="E233">
            <v>72</v>
          </cell>
          <cell r="F233" t="str">
            <v>国际营销1901国际营销1902</v>
          </cell>
          <cell r="G233" t="str">
            <v>必修</v>
          </cell>
          <cell r="I233" t="str">
            <v>是</v>
          </cell>
          <cell r="K233" t="str">
            <v>消费者行为学</v>
          </cell>
          <cell r="L233" t="str">
            <v>符国群</v>
          </cell>
          <cell r="M233" t="str">
            <v>高等教育出版社</v>
          </cell>
          <cell r="N233" t="str">
            <v>978-7-04-055039-9</v>
          </cell>
          <cell r="P233">
            <v>4</v>
          </cell>
          <cell r="Q233" t="str">
            <v>无</v>
          </cell>
          <cell r="R233" t="str">
            <v>否</v>
          </cell>
          <cell r="S233" t="str">
            <v>国家精品</v>
          </cell>
          <cell r="T233" t="str">
            <v>否</v>
          </cell>
          <cell r="U233" t="str">
            <v>张彩华</v>
          </cell>
          <cell r="W233" t="str">
            <v>经管</v>
          </cell>
        </row>
        <row r="234">
          <cell r="C234" t="str">
            <v>毕业论文写作与学术道德</v>
          </cell>
          <cell r="D234" t="str">
            <v>16</v>
          </cell>
          <cell r="E234">
            <v>47</v>
          </cell>
          <cell r="F234" t="str">
            <v>行政管理1901行政管理1902</v>
          </cell>
          <cell r="G234" t="str">
            <v>必修</v>
          </cell>
          <cell r="I234" t="str">
            <v>是</v>
          </cell>
          <cell r="K234" t="str">
            <v>实证论文写作八讲</v>
          </cell>
          <cell r="L234" t="str">
            <v>刘西川</v>
          </cell>
          <cell r="M234" t="str">
            <v>北京大学出版社</v>
          </cell>
          <cell r="N234" t="str">
            <v>978-7-301-31772-3</v>
          </cell>
          <cell r="P234">
            <v>1</v>
          </cell>
          <cell r="Q234" t="str">
            <v>无</v>
          </cell>
          <cell r="R234" t="str">
            <v>是</v>
          </cell>
          <cell r="S234" t="str">
            <v>其他</v>
          </cell>
          <cell r="T234" t="str">
            <v>否</v>
          </cell>
          <cell r="U234" t="str">
            <v>刘西川</v>
          </cell>
          <cell r="W234" t="str">
            <v>经管</v>
          </cell>
        </row>
        <row r="235">
          <cell r="C235" t="str">
            <v>毕业论文写作与学术道德</v>
          </cell>
          <cell r="D235" t="str">
            <v>16</v>
          </cell>
          <cell r="E235">
            <v>70</v>
          </cell>
          <cell r="F235" t="str">
            <v>土规1901土规1902</v>
          </cell>
          <cell r="G235" t="str">
            <v>必修</v>
          </cell>
          <cell r="I235" t="str">
            <v>是</v>
          </cell>
          <cell r="K235" t="str">
            <v>实证论文写作八讲</v>
          </cell>
          <cell r="L235" t="str">
            <v>刘西川</v>
          </cell>
          <cell r="M235" t="str">
            <v>北京大学出版社</v>
          </cell>
          <cell r="N235" t="str">
            <v>978-7-301-31772-3</v>
          </cell>
          <cell r="P235">
            <v>1</v>
          </cell>
          <cell r="Q235" t="str">
            <v>无</v>
          </cell>
          <cell r="R235" t="str">
            <v>是</v>
          </cell>
          <cell r="S235" t="str">
            <v>其他</v>
          </cell>
          <cell r="T235" t="str">
            <v>否</v>
          </cell>
          <cell r="U235" t="str">
            <v>刘西川</v>
          </cell>
          <cell r="W235" t="str">
            <v>经管</v>
          </cell>
        </row>
        <row r="236">
          <cell r="C236" t="str">
            <v>毕业论文写作与学术道德</v>
          </cell>
          <cell r="D236" t="str">
            <v>16</v>
          </cell>
          <cell r="E236">
            <v>72</v>
          </cell>
          <cell r="F236" t="str">
            <v>财管1901财管1902财管1903（洞）</v>
          </cell>
          <cell r="G236" t="str">
            <v>必修</v>
          </cell>
          <cell r="I236" t="str">
            <v>是</v>
          </cell>
          <cell r="K236" t="str">
            <v>实证论文写作八讲</v>
          </cell>
          <cell r="L236" t="str">
            <v>刘西川</v>
          </cell>
          <cell r="M236" t="str">
            <v>北京大学出版社</v>
          </cell>
          <cell r="N236" t="str">
            <v>978-7-301-31772-3</v>
          </cell>
          <cell r="P236">
            <v>1</v>
          </cell>
          <cell r="Q236" t="str">
            <v>无</v>
          </cell>
          <cell r="R236" t="str">
            <v>是</v>
          </cell>
          <cell r="S236" t="str">
            <v>其他</v>
          </cell>
          <cell r="T236" t="str">
            <v>否</v>
          </cell>
          <cell r="U236" t="str">
            <v>刘西川</v>
          </cell>
          <cell r="W236" t="str">
            <v>经管</v>
          </cell>
        </row>
        <row r="237">
          <cell r="C237" t="str">
            <v>毕业论文写作与学术道德</v>
          </cell>
          <cell r="D237" t="str">
            <v>16</v>
          </cell>
          <cell r="E237">
            <v>25</v>
          </cell>
          <cell r="F237" t="str">
            <v>工商1901</v>
          </cell>
          <cell r="G237" t="str">
            <v>必修</v>
          </cell>
          <cell r="I237" t="str">
            <v>是</v>
          </cell>
          <cell r="K237" t="str">
            <v>实证论文写作八讲</v>
          </cell>
          <cell r="L237" t="str">
            <v>刘西川</v>
          </cell>
          <cell r="M237" t="str">
            <v>北京大学出版社</v>
          </cell>
          <cell r="N237" t="str">
            <v>978-7-301-31772-3</v>
          </cell>
          <cell r="P237">
            <v>1</v>
          </cell>
          <cell r="Q237" t="str">
            <v>无</v>
          </cell>
          <cell r="R237" t="str">
            <v>是</v>
          </cell>
          <cell r="S237" t="str">
            <v>其他</v>
          </cell>
          <cell r="T237" t="str">
            <v>否</v>
          </cell>
          <cell r="U237" t="str">
            <v>刘西川</v>
          </cell>
          <cell r="W237" t="str">
            <v>经管</v>
          </cell>
        </row>
        <row r="238">
          <cell r="C238" t="str">
            <v>毕业论文写作与学术道德</v>
          </cell>
          <cell r="D238" t="str">
            <v>16</v>
          </cell>
          <cell r="E238">
            <v>34</v>
          </cell>
          <cell r="F238" t="str">
            <v>国贸1901</v>
          </cell>
          <cell r="G238" t="str">
            <v>必修</v>
          </cell>
          <cell r="I238" t="str">
            <v>是</v>
          </cell>
          <cell r="K238" t="str">
            <v>实证论文写作八讲</v>
          </cell>
          <cell r="L238" t="str">
            <v>刘西川</v>
          </cell>
          <cell r="M238" t="str">
            <v>北京大学出版社</v>
          </cell>
          <cell r="N238" t="str">
            <v>978-7-301-31772-3</v>
          </cell>
          <cell r="P238">
            <v>1</v>
          </cell>
          <cell r="Q238" t="str">
            <v>无</v>
          </cell>
          <cell r="R238" t="str">
            <v>是</v>
          </cell>
          <cell r="S238" t="str">
            <v>其他</v>
          </cell>
          <cell r="T238" t="str">
            <v>否</v>
          </cell>
          <cell r="U238" t="str">
            <v>刘西川</v>
          </cell>
          <cell r="W238" t="str">
            <v>经管</v>
          </cell>
        </row>
        <row r="239">
          <cell r="C239" t="str">
            <v>毕业论文写作与学术道德</v>
          </cell>
          <cell r="D239" t="str">
            <v>16</v>
          </cell>
          <cell r="E239">
            <v>71</v>
          </cell>
          <cell r="F239" t="str">
            <v>会计1901会计1902会计1903（洞）</v>
          </cell>
          <cell r="G239" t="str">
            <v>必修</v>
          </cell>
          <cell r="I239" t="str">
            <v>是</v>
          </cell>
          <cell r="K239" t="str">
            <v>实证论文写作八讲</v>
          </cell>
          <cell r="L239" t="str">
            <v>刘西川</v>
          </cell>
          <cell r="M239" t="str">
            <v>北京大学出版社</v>
          </cell>
          <cell r="N239" t="str">
            <v>978-7-301-31772-3</v>
          </cell>
          <cell r="P239">
            <v>1</v>
          </cell>
          <cell r="Q239" t="str">
            <v>无</v>
          </cell>
          <cell r="R239" t="str">
            <v>是</v>
          </cell>
          <cell r="S239" t="str">
            <v>其他</v>
          </cell>
          <cell r="T239" t="str">
            <v>否</v>
          </cell>
          <cell r="U239" t="str">
            <v>刘西川</v>
          </cell>
          <cell r="W239" t="str">
            <v>经管</v>
          </cell>
        </row>
        <row r="240">
          <cell r="C240" t="str">
            <v>毕业论文写作与学术道德</v>
          </cell>
          <cell r="D240" t="str">
            <v>16</v>
          </cell>
          <cell r="E240">
            <v>72</v>
          </cell>
          <cell r="F240" t="str">
            <v>经济统计1901经济统计1902</v>
          </cell>
          <cell r="G240" t="str">
            <v>必修</v>
          </cell>
          <cell r="I240" t="str">
            <v>是</v>
          </cell>
          <cell r="K240" t="str">
            <v>实证论文写作八讲</v>
          </cell>
          <cell r="L240" t="str">
            <v>刘西川</v>
          </cell>
          <cell r="M240" t="str">
            <v>北京大学出版社</v>
          </cell>
          <cell r="N240" t="str">
            <v>978-7-301-31772-3</v>
          </cell>
          <cell r="P240">
            <v>1</v>
          </cell>
          <cell r="Q240" t="str">
            <v>无</v>
          </cell>
          <cell r="R240" t="str">
            <v>是</v>
          </cell>
          <cell r="S240" t="str">
            <v>其他</v>
          </cell>
          <cell r="T240" t="str">
            <v>否</v>
          </cell>
          <cell r="U240" t="str">
            <v>刘西川</v>
          </cell>
          <cell r="W240" t="str">
            <v>经管</v>
          </cell>
        </row>
        <row r="241">
          <cell r="C241" t="str">
            <v>毕业论文写作与学术道德</v>
          </cell>
          <cell r="D241" t="str">
            <v>16</v>
          </cell>
          <cell r="E241">
            <v>74</v>
          </cell>
          <cell r="F241" t="str">
            <v>经济1901经济1902经济1903（洞）</v>
          </cell>
          <cell r="G241" t="str">
            <v>必修</v>
          </cell>
          <cell r="I241" t="str">
            <v>是</v>
          </cell>
          <cell r="K241" t="str">
            <v>实证论文写作八讲</v>
          </cell>
          <cell r="L241" t="str">
            <v>刘西川</v>
          </cell>
          <cell r="M241" t="str">
            <v>北京大学出版社</v>
          </cell>
          <cell r="N241" t="str">
            <v>978-7-301-31772-3</v>
          </cell>
          <cell r="P241">
            <v>1</v>
          </cell>
          <cell r="Q241" t="str">
            <v>无</v>
          </cell>
          <cell r="R241" t="str">
            <v>是</v>
          </cell>
          <cell r="S241" t="str">
            <v>其他</v>
          </cell>
          <cell r="T241" t="str">
            <v>否</v>
          </cell>
          <cell r="U241" t="str">
            <v>刘西川</v>
          </cell>
          <cell r="W241" t="str">
            <v>经管</v>
          </cell>
        </row>
        <row r="242">
          <cell r="C242" t="str">
            <v>毕业论文写作与学术道德</v>
          </cell>
          <cell r="D242" t="str">
            <v>16</v>
          </cell>
          <cell r="E242">
            <v>74</v>
          </cell>
          <cell r="F242" t="str">
            <v>农经1901农经1902</v>
          </cell>
          <cell r="G242" t="str">
            <v>必修</v>
          </cell>
          <cell r="I242" t="str">
            <v>是</v>
          </cell>
          <cell r="K242" t="str">
            <v>实证论文写作八讲</v>
          </cell>
          <cell r="L242" t="str">
            <v>刘西川</v>
          </cell>
          <cell r="M242" t="str">
            <v>北京大学出版社</v>
          </cell>
          <cell r="N242" t="str">
            <v>978-7-301-31772-3</v>
          </cell>
          <cell r="P242">
            <v>1</v>
          </cell>
          <cell r="Q242" t="str">
            <v>无</v>
          </cell>
          <cell r="R242" t="str">
            <v>是</v>
          </cell>
          <cell r="S242" t="str">
            <v>其他</v>
          </cell>
          <cell r="T242" t="str">
            <v>否</v>
          </cell>
          <cell r="U242" t="str">
            <v>刘西川</v>
          </cell>
          <cell r="W242" t="str">
            <v>经管</v>
          </cell>
        </row>
        <row r="243">
          <cell r="C243" t="str">
            <v>毕业论文写作与学术道德</v>
          </cell>
          <cell r="D243" t="str">
            <v>16</v>
          </cell>
          <cell r="E243">
            <v>64</v>
          </cell>
          <cell r="F243" t="str">
            <v>人力1901人力1902</v>
          </cell>
          <cell r="G243" t="str">
            <v>必修</v>
          </cell>
          <cell r="I243" t="str">
            <v>是</v>
          </cell>
          <cell r="K243" t="str">
            <v>实证论文写作八讲</v>
          </cell>
          <cell r="L243" t="str">
            <v>刘西川</v>
          </cell>
          <cell r="M243" t="str">
            <v>北京大学出版社</v>
          </cell>
          <cell r="N243" t="str">
            <v>978-7-301-31772-3</v>
          </cell>
          <cell r="P243">
            <v>1</v>
          </cell>
          <cell r="Q243" t="str">
            <v>无</v>
          </cell>
          <cell r="R243" t="str">
            <v>是</v>
          </cell>
          <cell r="S243" t="str">
            <v>其他</v>
          </cell>
          <cell r="T243" t="str">
            <v>否</v>
          </cell>
          <cell r="U243" t="str">
            <v>刘西川</v>
          </cell>
          <cell r="W243" t="str">
            <v>经管</v>
          </cell>
        </row>
        <row r="244">
          <cell r="C244" t="str">
            <v>毕业论文写作与学术道德</v>
          </cell>
          <cell r="D244" t="str">
            <v>16</v>
          </cell>
          <cell r="E244">
            <v>58</v>
          </cell>
          <cell r="F244" t="str">
            <v>市营1901市营1902</v>
          </cell>
          <cell r="G244" t="str">
            <v>必修</v>
          </cell>
          <cell r="I244" t="str">
            <v>是</v>
          </cell>
          <cell r="K244" t="str">
            <v>实证论文写作八讲</v>
          </cell>
          <cell r="L244" t="str">
            <v>刘西川</v>
          </cell>
          <cell r="M244" t="str">
            <v>北京大学出版社</v>
          </cell>
          <cell r="N244" t="str">
            <v>978-7-301-31772-3</v>
          </cell>
          <cell r="P244">
            <v>1</v>
          </cell>
          <cell r="Q244" t="str">
            <v>无</v>
          </cell>
          <cell r="R244" t="str">
            <v>是</v>
          </cell>
          <cell r="S244" t="str">
            <v>其他</v>
          </cell>
          <cell r="T244" t="str">
            <v>否</v>
          </cell>
          <cell r="U244" t="str">
            <v>刘西川</v>
          </cell>
          <cell r="W244" t="str">
            <v>经管</v>
          </cell>
        </row>
        <row r="245">
          <cell r="C245" t="str">
            <v>毕业论文写作与学术道德</v>
          </cell>
          <cell r="D245" t="str">
            <v>16</v>
          </cell>
          <cell r="E245">
            <v>27</v>
          </cell>
          <cell r="F245" t="str">
            <v>2019张之洞班(文管)</v>
          </cell>
          <cell r="G245" t="str">
            <v>必修</v>
          </cell>
          <cell r="I245" t="str">
            <v>是</v>
          </cell>
          <cell r="K245" t="str">
            <v>实证论文写作八讲</v>
          </cell>
          <cell r="L245" t="str">
            <v>刘西川</v>
          </cell>
          <cell r="M245" t="str">
            <v>北京大学出版社</v>
          </cell>
          <cell r="N245" t="str">
            <v>978-7-301-31772-3</v>
          </cell>
          <cell r="P245">
            <v>1</v>
          </cell>
          <cell r="Q245" t="str">
            <v>无</v>
          </cell>
          <cell r="R245" t="str">
            <v>是</v>
          </cell>
          <cell r="S245" t="str">
            <v>其他</v>
          </cell>
          <cell r="T245" t="str">
            <v>否</v>
          </cell>
          <cell r="U245" t="str">
            <v>刘西川</v>
          </cell>
          <cell r="W245" t="str">
            <v>经管</v>
          </cell>
        </row>
        <row r="246">
          <cell r="C246" t="str">
            <v>国际贸易实务实训</v>
          </cell>
          <cell r="D246" t="str">
            <v/>
          </cell>
          <cell r="E246">
            <v>30</v>
          </cell>
          <cell r="F246" t="str">
            <v>国贸2001国贸2002（洞班）</v>
          </cell>
          <cell r="G246" t="str">
            <v>必修</v>
          </cell>
          <cell r="I246" t="str">
            <v>否</v>
          </cell>
          <cell r="J246" t="str">
            <v>实训，无教材</v>
          </cell>
          <cell r="K246">
            <v>0</v>
          </cell>
          <cell r="L246">
            <v>0</v>
          </cell>
          <cell r="M246">
            <v>0</v>
          </cell>
          <cell r="N246">
            <v>0</v>
          </cell>
          <cell r="P246">
            <v>0</v>
          </cell>
          <cell r="S246">
            <v>0</v>
          </cell>
          <cell r="T246">
            <v>0</v>
          </cell>
          <cell r="U246" t="str">
            <v>马强</v>
          </cell>
          <cell r="W246" t="str">
            <v>经管</v>
          </cell>
        </row>
        <row r="247">
          <cell r="C247" t="str">
            <v>国际贸易实务实训</v>
          </cell>
          <cell r="D247" t="str">
            <v/>
          </cell>
          <cell r="E247">
            <v>70</v>
          </cell>
          <cell r="F247" t="str">
            <v>经济2001经济2002经济2003（洞班）</v>
          </cell>
          <cell r="G247" t="str">
            <v>必修</v>
          </cell>
          <cell r="I247" t="str">
            <v>否</v>
          </cell>
          <cell r="J247" t="str">
            <v>实训，无教材</v>
          </cell>
          <cell r="K247">
            <v>0</v>
          </cell>
          <cell r="L247">
            <v>0</v>
          </cell>
          <cell r="M247">
            <v>0</v>
          </cell>
          <cell r="N247">
            <v>0</v>
          </cell>
          <cell r="P247">
            <v>0</v>
          </cell>
          <cell r="S247">
            <v>0</v>
          </cell>
          <cell r="T247">
            <v>0</v>
          </cell>
          <cell r="U247" t="str">
            <v>马强</v>
          </cell>
          <cell r="W247" t="str">
            <v>经管</v>
          </cell>
        </row>
        <row r="248">
          <cell r="C248" t="str">
            <v>管理决策模拟</v>
          </cell>
          <cell r="D248" t="str">
            <v>40</v>
          </cell>
          <cell r="E248">
            <v>72</v>
          </cell>
          <cell r="F248" t="str">
            <v>财管1901财管1902财管1903（洞）</v>
          </cell>
          <cell r="G248" t="str">
            <v>必修</v>
          </cell>
          <cell r="I248" t="str">
            <v>否</v>
          </cell>
          <cell r="J248" t="str">
            <v>实训，无教材</v>
          </cell>
          <cell r="K248" t="e">
            <v>#N/A</v>
          </cell>
          <cell r="L248" t="e">
            <v>#N/A</v>
          </cell>
          <cell r="M248" t="e">
            <v>#N/A</v>
          </cell>
          <cell r="N248" t="e">
            <v>#N/A</v>
          </cell>
          <cell r="O248" t="e">
            <v>#N/A</v>
          </cell>
          <cell r="P248" t="e">
            <v>#N/A</v>
          </cell>
          <cell r="S248" t="e">
            <v>#N/A</v>
          </cell>
          <cell r="T248" t="e">
            <v>#N/A</v>
          </cell>
          <cell r="U248" t="str">
            <v>何德华</v>
          </cell>
          <cell r="W248" t="str">
            <v>经管</v>
          </cell>
        </row>
        <row r="249">
          <cell r="C249" t="str">
            <v>管理决策模拟</v>
          </cell>
          <cell r="D249" t="str">
            <v>40</v>
          </cell>
          <cell r="E249">
            <v>71</v>
          </cell>
          <cell r="F249" t="str">
            <v>会计1901会计1902会计1903（洞）</v>
          </cell>
          <cell r="G249" t="str">
            <v>必修</v>
          </cell>
          <cell r="I249" t="str">
            <v>否</v>
          </cell>
          <cell r="J249" t="str">
            <v>实训，无教材</v>
          </cell>
          <cell r="K249" t="e">
            <v>#N/A</v>
          </cell>
          <cell r="L249" t="e">
            <v>#N/A</v>
          </cell>
          <cell r="M249" t="e">
            <v>#N/A</v>
          </cell>
          <cell r="N249" t="e">
            <v>#N/A</v>
          </cell>
          <cell r="O249" t="e">
            <v>#N/A</v>
          </cell>
          <cell r="P249" t="e">
            <v>#N/A</v>
          </cell>
          <cell r="S249" t="e">
            <v>#N/A</v>
          </cell>
          <cell r="T249" t="e">
            <v>#N/A</v>
          </cell>
          <cell r="U249" t="str">
            <v>何德华</v>
          </cell>
          <cell r="W249" t="str">
            <v>经管</v>
          </cell>
        </row>
        <row r="250">
          <cell r="C250" t="str">
            <v>管理决策模拟</v>
          </cell>
          <cell r="D250" t="str">
            <v>40</v>
          </cell>
          <cell r="E250">
            <v>58</v>
          </cell>
          <cell r="F250" t="str">
            <v>市营1901市营1902</v>
          </cell>
          <cell r="G250" t="str">
            <v>必修</v>
          </cell>
          <cell r="I250" t="str">
            <v>否</v>
          </cell>
          <cell r="J250" t="str">
            <v>实训，无教材</v>
          </cell>
          <cell r="K250" t="e">
            <v>#N/A</v>
          </cell>
          <cell r="L250" t="e">
            <v>#N/A</v>
          </cell>
          <cell r="M250" t="e">
            <v>#N/A</v>
          </cell>
          <cell r="N250" t="e">
            <v>#N/A</v>
          </cell>
          <cell r="O250" t="e">
            <v>#N/A</v>
          </cell>
          <cell r="P250" t="e">
            <v>#N/A</v>
          </cell>
          <cell r="S250" t="e">
            <v>#N/A</v>
          </cell>
          <cell r="T250" t="e">
            <v>#N/A</v>
          </cell>
          <cell r="U250" t="str">
            <v>何德华</v>
          </cell>
          <cell r="W250" t="str">
            <v>经管</v>
          </cell>
        </row>
        <row r="251">
          <cell r="C251" t="str">
            <v>市场调研与销售管理综合实习</v>
          </cell>
          <cell r="D251" t="str">
            <v>30</v>
          </cell>
          <cell r="E251">
            <v>59</v>
          </cell>
          <cell r="F251" t="str">
            <v>市营2001市营2002</v>
          </cell>
          <cell r="G251" t="str">
            <v>必修</v>
          </cell>
          <cell r="I251" t="str">
            <v>否</v>
          </cell>
          <cell r="J251" t="str">
            <v>实训，无教材</v>
          </cell>
          <cell r="K251">
            <v>0</v>
          </cell>
          <cell r="L251">
            <v>0</v>
          </cell>
          <cell r="M251">
            <v>0</v>
          </cell>
          <cell r="N251">
            <v>0</v>
          </cell>
          <cell r="P251">
            <v>0</v>
          </cell>
          <cell r="S251">
            <v>0</v>
          </cell>
          <cell r="T251">
            <v>0</v>
          </cell>
          <cell r="U251" t="str">
            <v>龚璇</v>
          </cell>
          <cell r="W251" t="str">
            <v>经管</v>
          </cell>
        </row>
        <row r="252">
          <cell r="C252" t="str">
            <v>期货实务实训</v>
          </cell>
          <cell r="D252" t="str">
            <v/>
          </cell>
          <cell r="E252">
            <v>34</v>
          </cell>
          <cell r="F252" t="str">
            <v>国贸1901</v>
          </cell>
          <cell r="G252" t="str">
            <v>创新创业教育</v>
          </cell>
          <cell r="I252" t="str">
            <v>否</v>
          </cell>
          <cell r="J252" t="str">
            <v>实训，无教材</v>
          </cell>
          <cell r="K252">
            <v>0</v>
          </cell>
          <cell r="L252">
            <v>0</v>
          </cell>
          <cell r="M252">
            <v>0</v>
          </cell>
          <cell r="N252">
            <v>0</v>
          </cell>
          <cell r="P252">
            <v>0</v>
          </cell>
          <cell r="S252">
            <v>0</v>
          </cell>
          <cell r="T252">
            <v>0</v>
          </cell>
          <cell r="U252" t="str">
            <v>黄勇</v>
          </cell>
          <cell r="W252" t="str">
            <v>经管</v>
          </cell>
        </row>
        <row r="253">
          <cell r="C253" t="str">
            <v>期货实务实训</v>
          </cell>
          <cell r="D253" t="str">
            <v/>
          </cell>
          <cell r="E253">
            <v>74</v>
          </cell>
          <cell r="F253" t="str">
            <v>经济1901经济1902经济1903（洞）</v>
          </cell>
          <cell r="G253" t="str">
            <v>必修</v>
          </cell>
          <cell r="I253" t="str">
            <v>否</v>
          </cell>
          <cell r="J253" t="str">
            <v>实训，无教材</v>
          </cell>
          <cell r="K253">
            <v>0</v>
          </cell>
          <cell r="L253">
            <v>0</v>
          </cell>
          <cell r="M253">
            <v>0</v>
          </cell>
          <cell r="N253">
            <v>0</v>
          </cell>
          <cell r="P253">
            <v>0</v>
          </cell>
          <cell r="S253">
            <v>0</v>
          </cell>
          <cell r="T253">
            <v>0</v>
          </cell>
          <cell r="U253" t="str">
            <v>黄勇</v>
          </cell>
          <cell r="W253" t="str">
            <v>经管</v>
          </cell>
        </row>
        <row r="254">
          <cell r="C254" t="str">
            <v>专业核心技能竞赛（课外）</v>
          </cell>
          <cell r="D254" t="str">
            <v/>
          </cell>
          <cell r="E254">
            <v>27</v>
          </cell>
          <cell r="F254" t="str">
            <v>2019张之洞班(文管)</v>
          </cell>
          <cell r="G254" t="str">
            <v>必修</v>
          </cell>
          <cell r="I254" t="str">
            <v>否</v>
          </cell>
          <cell r="J254" t="str">
            <v>实训，无教材</v>
          </cell>
          <cell r="K254">
            <v>0</v>
          </cell>
          <cell r="L254">
            <v>0</v>
          </cell>
          <cell r="M254">
            <v>0</v>
          </cell>
          <cell r="N254">
            <v>0</v>
          </cell>
          <cell r="P254">
            <v>0</v>
          </cell>
          <cell r="S254">
            <v>0</v>
          </cell>
          <cell r="T254">
            <v>0</v>
          </cell>
          <cell r="U254" t="str">
            <v>李学婷</v>
          </cell>
          <cell r="W254" t="str">
            <v>经管</v>
          </cell>
        </row>
        <row r="255">
          <cell r="C255" t="str">
            <v>专业核心技能竞赛（课外）</v>
          </cell>
          <cell r="D255" t="str">
            <v/>
          </cell>
          <cell r="E255">
            <v>23</v>
          </cell>
          <cell r="F255" t="str">
            <v>2020张之洞班（文管）</v>
          </cell>
          <cell r="G255" t="str">
            <v>必修</v>
          </cell>
          <cell r="I255" t="str">
            <v>否</v>
          </cell>
          <cell r="J255" t="str">
            <v>实训，无教材</v>
          </cell>
          <cell r="K255">
            <v>0</v>
          </cell>
          <cell r="L255">
            <v>0</v>
          </cell>
          <cell r="M255">
            <v>0</v>
          </cell>
          <cell r="N255">
            <v>0</v>
          </cell>
          <cell r="P255">
            <v>0</v>
          </cell>
          <cell r="S255">
            <v>0</v>
          </cell>
          <cell r="T255">
            <v>0</v>
          </cell>
          <cell r="U255" t="str">
            <v>李学婷</v>
          </cell>
          <cell r="W255" t="str">
            <v>经管</v>
          </cell>
        </row>
        <row r="256">
          <cell r="C256" t="str">
            <v>设计思维</v>
          </cell>
          <cell r="D256" t="str">
            <v>30</v>
          </cell>
          <cell r="E256">
            <v>34</v>
          </cell>
          <cell r="F256" t="str">
            <v>国贸1901</v>
          </cell>
          <cell r="G256" t="str">
            <v>创新创业教育</v>
          </cell>
          <cell r="I256" t="str">
            <v>是</v>
          </cell>
          <cell r="K256" t="str">
            <v>设计思维创新导引</v>
          </cell>
          <cell r="L256" t="str">
            <v>王可越，稅琳琳，姜浩</v>
          </cell>
          <cell r="M256" t="str">
            <v>清华大学出版社</v>
          </cell>
          <cell r="N256" t="str">
            <v>978-7-302-47030-4 </v>
          </cell>
          <cell r="P256">
            <v>0</v>
          </cell>
          <cell r="Q256" t="str">
            <v>无</v>
          </cell>
          <cell r="R256" t="str">
            <v>否</v>
          </cell>
          <cell r="S256">
            <v>0</v>
          </cell>
          <cell r="T256" t="str">
            <v>否</v>
          </cell>
          <cell r="U256" t="str">
            <v>王清</v>
          </cell>
          <cell r="W256" t="str">
            <v>经管</v>
          </cell>
        </row>
        <row r="257">
          <cell r="C257" t="str">
            <v>设计思维</v>
          </cell>
          <cell r="D257" t="str">
            <v>30</v>
          </cell>
          <cell r="E257">
            <v>72</v>
          </cell>
          <cell r="F257" t="str">
            <v>经济统计1901经济统计1902</v>
          </cell>
          <cell r="G257" t="str">
            <v>创新创业教育</v>
          </cell>
          <cell r="I257" t="str">
            <v>是</v>
          </cell>
          <cell r="K257" t="str">
            <v>设计思维创新导引</v>
          </cell>
          <cell r="L257" t="str">
            <v>王可越，稅琳琳，姜浩</v>
          </cell>
          <cell r="M257" t="str">
            <v>清华大学出版社</v>
          </cell>
          <cell r="N257" t="str">
            <v>978-7-302-47030-4 </v>
          </cell>
          <cell r="P257">
            <v>0</v>
          </cell>
          <cell r="Q257" t="str">
            <v>无</v>
          </cell>
          <cell r="R257" t="str">
            <v>否</v>
          </cell>
          <cell r="S257">
            <v>0</v>
          </cell>
          <cell r="T257" t="str">
            <v>否</v>
          </cell>
          <cell r="U257" t="str">
            <v>王清</v>
          </cell>
          <cell r="W257" t="str">
            <v>经管</v>
          </cell>
        </row>
        <row r="258">
          <cell r="C258" t="str">
            <v>设计思维</v>
          </cell>
          <cell r="D258" t="str">
            <v>30</v>
          </cell>
          <cell r="E258">
            <v>74</v>
          </cell>
          <cell r="F258" t="str">
            <v>经济1901经济1902经济1903（洞）</v>
          </cell>
          <cell r="G258" t="str">
            <v>创新创业教育</v>
          </cell>
          <cell r="I258" t="str">
            <v>是</v>
          </cell>
          <cell r="K258" t="str">
            <v>设计思维创新导引</v>
          </cell>
          <cell r="L258" t="str">
            <v>王可越，稅琳琳，姜浩</v>
          </cell>
          <cell r="M258" t="str">
            <v>清华大学出版社</v>
          </cell>
          <cell r="N258" t="str">
            <v>978-7-302-47030-4 </v>
          </cell>
          <cell r="P258">
            <v>0</v>
          </cell>
          <cell r="Q258" t="str">
            <v>无</v>
          </cell>
          <cell r="R258" t="str">
            <v>否</v>
          </cell>
          <cell r="S258">
            <v>0</v>
          </cell>
          <cell r="T258" t="str">
            <v>否</v>
          </cell>
          <cell r="U258" t="str">
            <v>王清</v>
          </cell>
          <cell r="W258" t="str">
            <v>经管</v>
          </cell>
        </row>
        <row r="259">
          <cell r="C259" t="str">
            <v>设计思维</v>
          </cell>
          <cell r="D259" t="str">
            <v>30</v>
          </cell>
          <cell r="E259">
            <v>74</v>
          </cell>
          <cell r="F259" t="str">
            <v>农经1901农经1902</v>
          </cell>
          <cell r="G259" t="str">
            <v>必修</v>
          </cell>
          <cell r="I259" t="str">
            <v>是</v>
          </cell>
          <cell r="K259" t="str">
            <v>设计思维创新导引</v>
          </cell>
          <cell r="L259" t="str">
            <v>王可越，稅琳琳，姜浩</v>
          </cell>
          <cell r="M259" t="str">
            <v>清华大学出版社</v>
          </cell>
          <cell r="N259" t="str">
            <v>978-7-302-47030-4 </v>
          </cell>
          <cell r="P259">
            <v>0</v>
          </cell>
          <cell r="Q259" t="str">
            <v>无</v>
          </cell>
          <cell r="R259" t="str">
            <v>否</v>
          </cell>
          <cell r="S259">
            <v>0</v>
          </cell>
          <cell r="T259" t="str">
            <v>否</v>
          </cell>
          <cell r="U259" t="str">
            <v>王清</v>
          </cell>
          <cell r="W259" t="str">
            <v>经管</v>
          </cell>
        </row>
        <row r="260">
          <cell r="C260" t="str">
            <v>设计思维</v>
          </cell>
          <cell r="D260" t="str">
            <v>30</v>
          </cell>
          <cell r="E260">
            <v>27</v>
          </cell>
          <cell r="F260" t="str">
            <v>2019张之洞班(文管)</v>
          </cell>
          <cell r="G260" t="str">
            <v>必修</v>
          </cell>
          <cell r="I260" t="str">
            <v>是</v>
          </cell>
          <cell r="K260" t="str">
            <v>设计思维创新导引</v>
          </cell>
          <cell r="L260" t="str">
            <v>王可越，稅琳琳，姜浩</v>
          </cell>
          <cell r="M260" t="str">
            <v>清华大学出版社</v>
          </cell>
          <cell r="N260" t="str">
            <v>978-7-302-47030-4 </v>
          </cell>
          <cell r="P260">
            <v>0</v>
          </cell>
          <cell r="Q260" t="str">
            <v>无</v>
          </cell>
          <cell r="R260" t="str">
            <v>否</v>
          </cell>
          <cell r="S260">
            <v>0</v>
          </cell>
          <cell r="T260" t="str">
            <v>否</v>
          </cell>
          <cell r="U260" t="str">
            <v>王清</v>
          </cell>
          <cell r="W260" t="str">
            <v>经管</v>
          </cell>
        </row>
        <row r="261">
          <cell r="C261" t="str">
            <v>运营管理综合实训</v>
          </cell>
          <cell r="D261" t="str">
            <v>15</v>
          </cell>
          <cell r="E261">
            <v>30</v>
          </cell>
          <cell r="F261" t="str">
            <v>工商2001</v>
          </cell>
          <cell r="G261" t="str">
            <v>必修</v>
          </cell>
          <cell r="I261" t="str">
            <v>否</v>
          </cell>
          <cell r="J261" t="str">
            <v>实训，无教材</v>
          </cell>
          <cell r="K261">
            <v>0</v>
          </cell>
          <cell r="L261">
            <v>0</v>
          </cell>
          <cell r="M261">
            <v>0</v>
          </cell>
          <cell r="N261">
            <v>0</v>
          </cell>
          <cell r="P261">
            <v>0</v>
          </cell>
          <cell r="S261">
            <v>0</v>
          </cell>
          <cell r="T261">
            <v>0</v>
          </cell>
          <cell r="U261" t="str">
            <v>包玉泽</v>
          </cell>
          <cell r="W261" t="str">
            <v>经管</v>
          </cell>
        </row>
        <row r="262">
          <cell r="C262" t="str">
            <v>会计核算模拟</v>
          </cell>
          <cell r="D262" t="str">
            <v>15</v>
          </cell>
          <cell r="E262">
            <v>72</v>
          </cell>
          <cell r="F262" t="str">
            <v>财管1901财管1902财管1903（洞）</v>
          </cell>
          <cell r="G262" t="str">
            <v>必修</v>
          </cell>
          <cell r="I262" t="str">
            <v>否</v>
          </cell>
          <cell r="J262" t="str">
            <v>实验课，无教材</v>
          </cell>
          <cell r="K262" t="e">
            <v>#N/A</v>
          </cell>
          <cell r="L262" t="e">
            <v>#N/A</v>
          </cell>
          <cell r="M262" t="e">
            <v>#N/A</v>
          </cell>
          <cell r="N262" t="e">
            <v>#N/A</v>
          </cell>
          <cell r="O262" t="e">
            <v>#N/A</v>
          </cell>
          <cell r="P262" t="e">
            <v>#N/A</v>
          </cell>
          <cell r="S262" t="e">
            <v>#N/A</v>
          </cell>
          <cell r="T262" t="e">
            <v>#N/A</v>
          </cell>
          <cell r="U262" t="str">
            <v>张巍</v>
          </cell>
          <cell r="W262" t="str">
            <v>经管</v>
          </cell>
        </row>
        <row r="263">
          <cell r="C263" t="str">
            <v>会计核算模拟</v>
          </cell>
          <cell r="D263" t="str">
            <v>15</v>
          </cell>
          <cell r="E263">
            <v>71</v>
          </cell>
          <cell r="F263" t="str">
            <v>会计1901会计1902会计1903（洞）</v>
          </cell>
          <cell r="G263" t="str">
            <v>必修</v>
          </cell>
          <cell r="I263" t="str">
            <v>否</v>
          </cell>
          <cell r="J263" t="str">
            <v>实验课，无教材</v>
          </cell>
          <cell r="K263" t="e">
            <v>#N/A</v>
          </cell>
          <cell r="L263" t="e">
            <v>#N/A</v>
          </cell>
          <cell r="M263" t="e">
            <v>#N/A</v>
          </cell>
          <cell r="N263" t="e">
            <v>#N/A</v>
          </cell>
          <cell r="O263" t="e">
            <v>#N/A</v>
          </cell>
          <cell r="P263" t="e">
            <v>#N/A</v>
          </cell>
          <cell r="S263" t="e">
            <v>#N/A</v>
          </cell>
          <cell r="T263" t="e">
            <v>#N/A</v>
          </cell>
          <cell r="U263" t="str">
            <v>张巍</v>
          </cell>
          <cell r="W263" t="str">
            <v>经管</v>
          </cell>
        </row>
        <row r="264">
          <cell r="C264" t="str">
            <v>中级财务决策模拟</v>
          </cell>
          <cell r="D264" t="str">
            <v>30</v>
          </cell>
          <cell r="E264">
            <v>64</v>
          </cell>
          <cell r="F264" t="str">
            <v>财管2001财管2002财管2003（洞班）</v>
          </cell>
          <cell r="G264" t="str">
            <v>必修</v>
          </cell>
          <cell r="I264" t="str">
            <v>否</v>
          </cell>
          <cell r="J264" t="str">
            <v>实训，无教材</v>
          </cell>
          <cell r="K264" t="e">
            <v>#N/A</v>
          </cell>
          <cell r="L264" t="e">
            <v>#N/A</v>
          </cell>
          <cell r="M264" t="e">
            <v>#N/A</v>
          </cell>
          <cell r="N264" t="e">
            <v>#N/A</v>
          </cell>
          <cell r="O264" t="e">
            <v>#N/A</v>
          </cell>
          <cell r="P264" t="e">
            <v>#N/A</v>
          </cell>
          <cell r="S264" t="e">
            <v>#N/A</v>
          </cell>
          <cell r="T264" t="e">
            <v>#N/A</v>
          </cell>
          <cell r="U264" t="str">
            <v>陈瑶</v>
          </cell>
          <cell r="W264" t="str">
            <v>经管</v>
          </cell>
        </row>
        <row r="265">
          <cell r="C265" t="str">
            <v>中级财务决策模拟</v>
          </cell>
          <cell r="D265" t="str">
            <v>30</v>
          </cell>
          <cell r="E265">
            <v>63</v>
          </cell>
          <cell r="F265" t="str">
            <v>会计2001会计2002会计2003（洞班）</v>
          </cell>
          <cell r="G265" t="str">
            <v>必修</v>
          </cell>
          <cell r="I265" t="str">
            <v>否</v>
          </cell>
          <cell r="J265" t="str">
            <v>实训，无教材</v>
          </cell>
          <cell r="K265" t="e">
            <v>#N/A</v>
          </cell>
          <cell r="L265" t="e">
            <v>#N/A</v>
          </cell>
          <cell r="M265" t="e">
            <v>#N/A</v>
          </cell>
          <cell r="N265" t="e">
            <v>#N/A</v>
          </cell>
          <cell r="O265" t="e">
            <v>#N/A</v>
          </cell>
          <cell r="P265" t="e">
            <v>#N/A</v>
          </cell>
          <cell r="S265" t="e">
            <v>#N/A</v>
          </cell>
          <cell r="T265" t="e">
            <v>#N/A</v>
          </cell>
          <cell r="U265" t="str">
            <v>陈瑶</v>
          </cell>
          <cell r="W265" t="str">
            <v>经管</v>
          </cell>
        </row>
        <row r="266">
          <cell r="C266" t="str">
            <v>证券投资模拟</v>
          </cell>
          <cell r="D266" t="str">
            <v>30</v>
          </cell>
          <cell r="E266">
            <v>64</v>
          </cell>
          <cell r="F266" t="str">
            <v>财管2001财管2002财管2003（洞班）</v>
          </cell>
          <cell r="G266" t="str">
            <v>必修</v>
          </cell>
          <cell r="I266" t="str">
            <v>否</v>
          </cell>
          <cell r="J266" t="str">
            <v>实训，无教材</v>
          </cell>
          <cell r="K266" t="e">
            <v>#N/A</v>
          </cell>
          <cell r="L266" t="e">
            <v>#N/A</v>
          </cell>
          <cell r="M266" t="e">
            <v>#N/A</v>
          </cell>
          <cell r="N266" t="e">
            <v>#N/A</v>
          </cell>
          <cell r="O266" t="e">
            <v>#N/A</v>
          </cell>
          <cell r="P266" t="e">
            <v>#N/A</v>
          </cell>
          <cell r="S266" t="e">
            <v>#N/A</v>
          </cell>
          <cell r="T266" t="e">
            <v>#N/A</v>
          </cell>
          <cell r="U266" t="str">
            <v>范依依</v>
          </cell>
          <cell r="W266" t="str">
            <v>经管</v>
          </cell>
        </row>
        <row r="267">
          <cell r="C267" t="str">
            <v>统计专业综合实训1</v>
          </cell>
          <cell r="D267" t="str">
            <v>60</v>
          </cell>
          <cell r="E267">
            <v>63</v>
          </cell>
          <cell r="F267" t="str">
            <v>经济统计2001经济统计2002经济统计2003（洞班）</v>
          </cell>
          <cell r="G267" t="str">
            <v>必修</v>
          </cell>
          <cell r="I267" t="str">
            <v>否</v>
          </cell>
          <cell r="J267" t="str">
            <v>实训，无教材</v>
          </cell>
          <cell r="K267">
            <v>0</v>
          </cell>
          <cell r="L267">
            <v>0</v>
          </cell>
          <cell r="M267">
            <v>0</v>
          </cell>
          <cell r="N267">
            <v>0</v>
          </cell>
          <cell r="P267">
            <v>0</v>
          </cell>
          <cell r="S267">
            <v>0</v>
          </cell>
          <cell r="T267">
            <v>0</v>
          </cell>
          <cell r="U267" t="str">
            <v>曾光</v>
          </cell>
          <cell r="W267" t="str">
            <v>经管</v>
          </cell>
        </row>
        <row r="268">
          <cell r="C268" t="str">
            <v>人员素质测评综合实训</v>
          </cell>
          <cell r="D268" t="str">
            <v>30</v>
          </cell>
          <cell r="E268">
            <v>33</v>
          </cell>
          <cell r="F268" t="str">
            <v>人力2001人力2002（洞班）</v>
          </cell>
          <cell r="G268" t="str">
            <v>必修</v>
          </cell>
          <cell r="I268" t="str">
            <v>否</v>
          </cell>
          <cell r="J268" t="str">
            <v>实训，无教材</v>
          </cell>
          <cell r="K268">
            <v>0</v>
          </cell>
          <cell r="L268">
            <v>0</v>
          </cell>
          <cell r="M268">
            <v>0</v>
          </cell>
          <cell r="N268">
            <v>0</v>
          </cell>
          <cell r="P268">
            <v>0</v>
          </cell>
          <cell r="S268">
            <v>0</v>
          </cell>
          <cell r="T268">
            <v>0</v>
          </cell>
          <cell r="U268" t="str">
            <v>胡安荣</v>
          </cell>
          <cell r="W268" t="str">
            <v>经管</v>
          </cell>
        </row>
        <row r="269">
          <cell r="C269" t="str">
            <v>财务软件开发技术课程设计</v>
          </cell>
          <cell r="D269" t="str">
            <v>30</v>
          </cell>
          <cell r="E269">
            <v>64</v>
          </cell>
          <cell r="F269" t="str">
            <v>财管2001财管2002财管2003（洞班）</v>
          </cell>
          <cell r="G269" t="str">
            <v>专业选修</v>
          </cell>
          <cell r="I269" t="str">
            <v>是</v>
          </cell>
          <cell r="K269" t="str">
            <v>会计信息化</v>
          </cell>
          <cell r="L269" t="str">
            <v>陈旭</v>
          </cell>
          <cell r="M269" t="str">
            <v>高教</v>
          </cell>
          <cell r="N269" t="str">
            <v>978-7-04-050503-0 </v>
          </cell>
          <cell r="O269">
            <v>43374</v>
          </cell>
          <cell r="P269" t="str">
            <v>1</v>
          </cell>
          <cell r="Q269" t="str">
            <v>无</v>
          </cell>
          <cell r="R269" t="str">
            <v>否</v>
          </cell>
          <cell r="S269">
            <v>0</v>
          </cell>
          <cell r="T269" t="str">
            <v>否</v>
          </cell>
          <cell r="U269" t="str">
            <v>范依依</v>
          </cell>
          <cell r="W269" t="str">
            <v>经管</v>
          </cell>
        </row>
        <row r="270">
          <cell r="C270" t="str">
            <v>财务软件开发技术课程设计</v>
          </cell>
          <cell r="D270" t="str">
            <v>30</v>
          </cell>
          <cell r="E270">
            <v>63</v>
          </cell>
          <cell r="F270" t="str">
            <v>会计2001会计2002会计2003（洞班）</v>
          </cell>
          <cell r="G270" t="str">
            <v>专业选修</v>
          </cell>
          <cell r="I270" t="str">
            <v>是</v>
          </cell>
          <cell r="K270" t="str">
            <v>会计信息化</v>
          </cell>
          <cell r="L270" t="str">
            <v>陈旭</v>
          </cell>
          <cell r="M270" t="str">
            <v>高教</v>
          </cell>
          <cell r="N270" t="str">
            <v>978-7-04-050503-0 </v>
          </cell>
          <cell r="O270">
            <v>43374</v>
          </cell>
          <cell r="P270" t="str">
            <v>1</v>
          </cell>
          <cell r="Q270" t="str">
            <v>无</v>
          </cell>
          <cell r="R270" t="str">
            <v>否</v>
          </cell>
          <cell r="S270">
            <v>0</v>
          </cell>
          <cell r="T270" t="str">
            <v>否</v>
          </cell>
          <cell r="U270" t="str">
            <v>范依依</v>
          </cell>
          <cell r="W270" t="str">
            <v>经管</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计划书"/>
    </sheetNames>
    <sheetDataSet>
      <sheetData sheetId="0">
        <row r="2">
          <cell r="E2" t="str">
            <v>  经办人（签名）：</v>
          </cell>
          <cell r="J2" t="str">
            <v>  学院（部）主管领导（签名）：</v>
          </cell>
          <cell r="O2" t="str">
            <v>学院党委负责人（签名）</v>
          </cell>
          <cell r="T2" t="str">
            <v>日期：2022年5月25日</v>
          </cell>
        </row>
        <row r="4">
          <cell r="C4" t="str">
            <v>课程名称</v>
          </cell>
          <cell r="D4" t="str">
            <v>总学时</v>
          </cell>
          <cell r="E4" t="str">
            <v>年级专业人数</v>
          </cell>
          <cell r="F4" t="str">
            <v>专业班级名称</v>
          </cell>
          <cell r="G4" t="str">
            <v>课程性质</v>
          </cell>
          <cell r="H4" t="str">
            <v>是否停开课</v>
          </cell>
          <cell r="I4" t="str">
            <v>是否征订教材</v>
          </cell>
          <cell r="J4" t="str">
            <v>不征订教材的请简述理由</v>
          </cell>
          <cell r="K4" t="str">
            <v>教材名称</v>
          </cell>
          <cell r="L4" t="str">
            <v>主编</v>
          </cell>
          <cell r="M4" t="str">
            <v>出版社</v>
          </cell>
          <cell r="N4" t="str">
            <v>ISBN 填写示例，978-7-01-022827-3</v>
          </cell>
          <cell r="O4" t="str">
            <v>出版日期 填写示例，2021年8月</v>
          </cell>
          <cell r="P4" t="str">
            <v>版本号</v>
          </cell>
          <cell r="Q4" t="str">
            <v>是（否）选用对应的马工程教材</v>
          </cell>
          <cell r="R4" t="str">
            <v>是（否）本校教师主编的教材</v>
          </cell>
          <cell r="S4" t="str">
            <v>教材类型</v>
          </cell>
          <cell r="T4" t="str">
            <v>是（否）首次选用</v>
          </cell>
          <cell r="U4" t="str">
            <v>选用教师</v>
          </cell>
          <cell r="V4" t="str">
            <v>教师用书数量</v>
          </cell>
          <cell r="W4" t="str">
            <v>开课部门</v>
          </cell>
        </row>
        <row r="5">
          <cell r="C5" t="str">
            <v>农业技术经济学</v>
          </cell>
          <cell r="D5" t="str">
            <v>32</v>
          </cell>
          <cell r="E5">
            <v>68</v>
          </cell>
          <cell r="F5" t="str">
            <v>农经2001农经2002</v>
          </cell>
          <cell r="G5" t="str">
            <v>专业选修</v>
          </cell>
          <cell r="I5" t="str">
            <v>是</v>
          </cell>
          <cell r="K5" t="str">
            <v>农业技术经济学</v>
          </cell>
          <cell r="L5" t="str">
            <v>王雅鹏</v>
          </cell>
          <cell r="M5" t="str">
            <v>高教</v>
          </cell>
          <cell r="N5" t="str">
            <v>978-7-04-039762-8</v>
          </cell>
          <cell r="O5">
            <v>41760</v>
          </cell>
          <cell r="P5" t="str">
            <v>2</v>
          </cell>
          <cell r="Q5" t="str">
            <v>无</v>
          </cell>
          <cell r="R5" t="str">
            <v>是</v>
          </cell>
          <cell r="S5">
            <v>0</v>
          </cell>
          <cell r="T5" t="str">
            <v>否</v>
          </cell>
          <cell r="U5" t="str">
            <v>李谷成</v>
          </cell>
          <cell r="W5" t="str">
            <v>经管</v>
          </cell>
        </row>
        <row r="6">
          <cell r="C6" t="str">
            <v>农业技术经济学</v>
          </cell>
          <cell r="D6" t="str">
            <v>32</v>
          </cell>
          <cell r="E6">
            <v>23</v>
          </cell>
          <cell r="F6" t="str">
            <v>2020张之洞班（文管）</v>
          </cell>
          <cell r="G6" t="str">
            <v>专业选修</v>
          </cell>
          <cell r="I6" t="str">
            <v>是</v>
          </cell>
          <cell r="K6" t="str">
            <v>农业技术经济学</v>
          </cell>
          <cell r="L6" t="str">
            <v>王雅鹏</v>
          </cell>
          <cell r="M6" t="str">
            <v>高教</v>
          </cell>
          <cell r="N6" t="str">
            <v>978-7-04-039762-8</v>
          </cell>
          <cell r="O6">
            <v>41760</v>
          </cell>
          <cell r="P6" t="str">
            <v>2</v>
          </cell>
          <cell r="Q6" t="str">
            <v>无</v>
          </cell>
          <cell r="R6" t="str">
            <v>是</v>
          </cell>
          <cell r="S6">
            <v>0</v>
          </cell>
          <cell r="T6" t="str">
            <v>否</v>
          </cell>
          <cell r="U6" t="str">
            <v>李谷成</v>
          </cell>
          <cell r="W6" t="str">
            <v>经管</v>
          </cell>
        </row>
        <row r="7">
          <cell r="C7" t="str">
            <v>微观经济学</v>
          </cell>
          <cell r="D7" t="str">
            <v>64</v>
          </cell>
          <cell r="E7">
            <v>240</v>
          </cell>
          <cell r="F7" t="str">
            <v>工商管理类2201、2、3、4、5、6、7、8</v>
          </cell>
          <cell r="G7" t="str">
            <v>必修</v>
          </cell>
          <cell r="I7" t="str">
            <v>是</v>
          </cell>
          <cell r="K7" t="str">
            <v>西方经济学(上册)</v>
          </cell>
          <cell r="L7" t="str">
            <v>《西方经济学》编写组</v>
          </cell>
          <cell r="M7" t="str">
            <v>高等教育出版社</v>
          </cell>
          <cell r="N7" t="str">
            <v>978-7-04-052553-3</v>
          </cell>
          <cell r="O7">
            <v>43709</v>
          </cell>
          <cell r="P7" t="str">
            <v>2</v>
          </cell>
          <cell r="Q7" t="str">
            <v>是</v>
          </cell>
          <cell r="R7" t="str">
            <v>否</v>
          </cell>
          <cell r="S7" t="str">
            <v>马工程教材</v>
          </cell>
          <cell r="T7" t="str">
            <v>否</v>
          </cell>
          <cell r="U7" t="str">
            <v>杨志海</v>
          </cell>
          <cell r="W7" t="str">
            <v>经管</v>
          </cell>
        </row>
        <row r="8">
          <cell r="C8" t="str">
            <v>管理学</v>
          </cell>
          <cell r="D8" t="str">
            <v>48</v>
          </cell>
          <cell r="E8">
            <v>275</v>
          </cell>
          <cell r="F8" t="str">
            <v>经济学类2101、2、3、4、5、6、7、8、9</v>
          </cell>
          <cell r="G8" t="str">
            <v>必修</v>
          </cell>
          <cell r="I8" t="str">
            <v>是</v>
          </cell>
          <cell r="K8" t="str">
            <v>管理学</v>
          </cell>
          <cell r="L8" t="str">
            <v>陈传明、徐向艺、赵丽芬</v>
          </cell>
          <cell r="M8" t="str">
            <v>高等教育出版社</v>
          </cell>
          <cell r="N8" t="str">
            <v>978-7-04-045832-9</v>
          </cell>
          <cell r="O8">
            <v>43466</v>
          </cell>
          <cell r="P8">
            <v>0</v>
          </cell>
          <cell r="Q8" t="str">
            <v>是</v>
          </cell>
          <cell r="R8" t="str">
            <v>否</v>
          </cell>
          <cell r="S8" t="str">
            <v>马工程教材</v>
          </cell>
          <cell r="T8" t="str">
            <v>否</v>
          </cell>
          <cell r="U8" t="str">
            <v>包玉泽</v>
          </cell>
          <cell r="V8">
            <v>1</v>
          </cell>
          <cell r="W8" t="str">
            <v>经管</v>
          </cell>
        </row>
        <row r="9">
          <cell r="C9" t="str">
            <v>会计学（Ι）</v>
          </cell>
          <cell r="D9" t="str">
            <v>48</v>
          </cell>
          <cell r="E9">
            <v>257</v>
          </cell>
          <cell r="F9" t="str">
            <v>工商管理类2101、2、3、4、5、6、7、8、9</v>
          </cell>
          <cell r="G9" t="str">
            <v>必修</v>
          </cell>
          <cell r="I9" t="str">
            <v>是</v>
          </cell>
          <cell r="K9" t="str">
            <v>会计学</v>
          </cell>
          <cell r="L9" t="str">
            <v>胡玉明</v>
          </cell>
          <cell r="M9" t="str">
            <v>中国人民大学出版社</v>
          </cell>
          <cell r="N9" t="str">
            <v>978-7-300-28042-4</v>
          </cell>
          <cell r="O9">
            <v>43952</v>
          </cell>
          <cell r="P9">
            <v>3</v>
          </cell>
          <cell r="Q9" t="str">
            <v>无</v>
          </cell>
          <cell r="R9" t="str">
            <v>否</v>
          </cell>
          <cell r="S9" t="str">
            <v>国家级精品课程</v>
          </cell>
          <cell r="T9" t="str">
            <v>否</v>
          </cell>
          <cell r="U9" t="str">
            <v>包晓岚</v>
          </cell>
          <cell r="W9" t="str">
            <v>经管</v>
          </cell>
        </row>
        <row r="10">
          <cell r="C10" t="str">
            <v>会计学（Ι）</v>
          </cell>
          <cell r="D10" t="str">
            <v>48</v>
          </cell>
          <cell r="E10">
            <v>275</v>
          </cell>
          <cell r="F10" t="str">
            <v>经济学类2101、2、3、4、5、6、7、8、9</v>
          </cell>
          <cell r="G10" t="str">
            <v>必修</v>
          </cell>
          <cell r="I10" t="str">
            <v>是</v>
          </cell>
          <cell r="K10" t="str">
            <v>会计学</v>
          </cell>
          <cell r="L10" t="str">
            <v>胡玉明</v>
          </cell>
          <cell r="M10" t="str">
            <v>中国人民大学出版社</v>
          </cell>
          <cell r="N10" t="str">
            <v>978-7-300-28042-4</v>
          </cell>
          <cell r="O10">
            <v>43952</v>
          </cell>
          <cell r="P10">
            <v>3</v>
          </cell>
          <cell r="Q10" t="str">
            <v>无</v>
          </cell>
          <cell r="R10" t="str">
            <v>否</v>
          </cell>
          <cell r="S10" t="str">
            <v>国家级精品课程</v>
          </cell>
          <cell r="T10" t="str">
            <v>否</v>
          </cell>
          <cell r="U10" t="str">
            <v>包晓岚</v>
          </cell>
          <cell r="W10" t="str">
            <v>经管</v>
          </cell>
        </row>
        <row r="11">
          <cell r="C11" t="str">
            <v>统计学原理</v>
          </cell>
          <cell r="D11" t="str">
            <v>48</v>
          </cell>
          <cell r="E11">
            <v>257</v>
          </cell>
          <cell r="F11" t="str">
            <v>工商管理类2101、2、3、4、5、6、7、8、9</v>
          </cell>
          <cell r="G11" t="str">
            <v>必修</v>
          </cell>
          <cell r="I11" t="str">
            <v>是</v>
          </cell>
          <cell r="K11" t="str">
            <v>统计学（含指导书）</v>
          </cell>
          <cell r="L11" t="str">
            <v>贾俊平，何晓群</v>
          </cell>
          <cell r="M11" t="str">
            <v>中国人民大学出版社</v>
          </cell>
          <cell r="N11" t="str">
            <v>978-7-30-029310-3</v>
          </cell>
          <cell r="O11">
            <v>44470</v>
          </cell>
          <cell r="P11">
            <v>8</v>
          </cell>
          <cell r="Q11" t="str">
            <v>无</v>
          </cell>
          <cell r="R11" t="str">
            <v>否</v>
          </cell>
          <cell r="T11" t="str">
            <v>是（更新版本）</v>
          </cell>
          <cell r="U11" t="str">
            <v>熊巍</v>
          </cell>
          <cell r="V11">
            <v>7</v>
          </cell>
          <cell r="W11" t="str">
            <v>经管</v>
          </cell>
        </row>
        <row r="12">
          <cell r="C12" t="str">
            <v>统计学原理</v>
          </cell>
          <cell r="D12" t="str">
            <v>48</v>
          </cell>
          <cell r="E12">
            <v>275</v>
          </cell>
          <cell r="F12" t="str">
            <v>经济学类2101、2、3、4、5、6、7、8、9</v>
          </cell>
          <cell r="G12" t="str">
            <v>必修</v>
          </cell>
          <cell r="I12" t="str">
            <v>是</v>
          </cell>
          <cell r="K12" t="str">
            <v>统计学（含指导书）</v>
          </cell>
          <cell r="L12" t="str">
            <v>贾俊平，何晓群</v>
          </cell>
          <cell r="M12" t="str">
            <v>中国人民大学出版社</v>
          </cell>
          <cell r="N12" t="str">
            <v>978-7-30-029310-3</v>
          </cell>
          <cell r="O12">
            <v>44470</v>
          </cell>
          <cell r="P12">
            <v>8</v>
          </cell>
          <cell r="Q12" t="str">
            <v>无</v>
          </cell>
          <cell r="R12" t="str">
            <v>否</v>
          </cell>
          <cell r="T12" t="str">
            <v>是（更新版本）</v>
          </cell>
          <cell r="U12" t="str">
            <v>熊巍</v>
          </cell>
          <cell r="W12" t="str">
            <v>经管</v>
          </cell>
        </row>
        <row r="13">
          <cell r="C13" t="str">
            <v>市场营销学</v>
          </cell>
          <cell r="D13" t="str">
            <v>48</v>
          </cell>
          <cell r="E13">
            <v>257</v>
          </cell>
          <cell r="F13" t="str">
            <v>工商管理类2101、2、3、4、5、6、7、8、9</v>
          </cell>
          <cell r="G13" t="str">
            <v>必修</v>
          </cell>
          <cell r="I13" t="str">
            <v>是</v>
          </cell>
          <cell r="K13" t="str">
            <v>市场营销学</v>
          </cell>
          <cell r="L13" t="str">
            <v>孙剑</v>
          </cell>
          <cell r="M13" t="str">
            <v>农业</v>
          </cell>
          <cell r="N13" t="str">
            <v>978-7-109-21863-5</v>
          </cell>
          <cell r="O13">
            <v>42583</v>
          </cell>
          <cell r="P13">
            <v>3</v>
          </cell>
          <cell r="Q13" t="str">
            <v>无</v>
          </cell>
          <cell r="R13" t="str">
            <v>是</v>
          </cell>
          <cell r="S13" t="str">
            <v>全国高等农林院校“十三五”规划教材</v>
          </cell>
          <cell r="T13" t="str">
            <v>否</v>
          </cell>
          <cell r="U13" t="str">
            <v>李春成</v>
          </cell>
          <cell r="W13" t="str">
            <v>经管</v>
          </cell>
        </row>
        <row r="14">
          <cell r="C14" t="str">
            <v>经济学原理</v>
          </cell>
          <cell r="D14" t="str">
            <v>32</v>
          </cell>
          <cell r="E14">
            <v>128</v>
          </cell>
          <cell r="F14" t="str">
            <v>管理工程类2201、2、3、4</v>
          </cell>
          <cell r="G14" t="str">
            <v>必修</v>
          </cell>
          <cell r="I14" t="str">
            <v>是</v>
          </cell>
          <cell r="K14" t="str">
            <v>西方经济学(上册)</v>
          </cell>
          <cell r="L14" t="str">
            <v>《西方经济学》编写组</v>
          </cell>
          <cell r="M14" t="str">
            <v>高等教育出版社</v>
          </cell>
          <cell r="N14" t="str">
            <v>978-7-04-052553-3</v>
          </cell>
          <cell r="O14">
            <v>43709</v>
          </cell>
          <cell r="P14" t="str">
            <v>2</v>
          </cell>
          <cell r="Q14" t="str">
            <v>是</v>
          </cell>
          <cell r="R14" t="str">
            <v>否</v>
          </cell>
          <cell r="S14" t="str">
            <v>马工程教材</v>
          </cell>
          <cell r="T14" t="str">
            <v>是</v>
          </cell>
          <cell r="U14" t="str">
            <v>马春艳</v>
          </cell>
          <cell r="V14">
            <v>11</v>
          </cell>
          <cell r="W14" t="str">
            <v>经管</v>
          </cell>
        </row>
        <row r="15">
          <cell r="C15" t="str">
            <v>经济学原理</v>
          </cell>
          <cell r="D15" t="str">
            <v>32</v>
          </cell>
          <cell r="E15">
            <v>240</v>
          </cell>
          <cell r="F15" t="str">
            <v>经济学类2201、2、3、4、5、6、7、8</v>
          </cell>
          <cell r="G15" t="str">
            <v>必修</v>
          </cell>
          <cell r="I15" t="str">
            <v>是</v>
          </cell>
          <cell r="K15" t="str">
            <v>西方经济学(上册)</v>
          </cell>
          <cell r="L15" t="str">
            <v>《西方经济学》编写组</v>
          </cell>
          <cell r="M15" t="str">
            <v>高等教育出版社</v>
          </cell>
          <cell r="N15" t="str">
            <v>978-7-04-052553-3</v>
          </cell>
          <cell r="O15">
            <v>43709</v>
          </cell>
          <cell r="P15" t="str">
            <v>2</v>
          </cell>
          <cell r="Q15" t="str">
            <v>是</v>
          </cell>
          <cell r="R15" t="str">
            <v>否</v>
          </cell>
          <cell r="S15" t="str">
            <v>马工程教材</v>
          </cell>
          <cell r="T15" t="str">
            <v>是</v>
          </cell>
          <cell r="U15" t="str">
            <v>马春艳</v>
          </cell>
          <cell r="W15" t="str">
            <v>经管</v>
          </cell>
        </row>
        <row r="16">
          <cell r="C16" t="str">
            <v>渔业经济学</v>
          </cell>
          <cell r="D16" t="str">
            <v>32</v>
          </cell>
          <cell r="E16">
            <v>217</v>
          </cell>
          <cell r="F16" t="str">
            <v>水产类2101、2、3、4、5、6、7、8</v>
          </cell>
          <cell r="G16" t="str">
            <v>专业选修</v>
          </cell>
          <cell r="H16" t="str">
            <v>停开</v>
          </cell>
          <cell r="K16" t="e">
            <v>#N/A</v>
          </cell>
          <cell r="L16" t="e">
            <v>#N/A</v>
          </cell>
          <cell r="M16" t="e">
            <v>#N/A</v>
          </cell>
          <cell r="N16" t="e">
            <v>#N/A</v>
          </cell>
          <cell r="O16" t="e">
            <v>#N/A</v>
          </cell>
          <cell r="P16" t="e">
            <v>#N/A</v>
          </cell>
          <cell r="S16" t="e">
            <v>#N/A</v>
          </cell>
          <cell r="T16" t="e">
            <v>#N/A</v>
          </cell>
          <cell r="U16" t="e">
            <v>#N/A</v>
          </cell>
          <cell r="W16" t="str">
            <v>经管</v>
          </cell>
        </row>
        <row r="17">
          <cell r="C17" t="str">
            <v>管理学原理</v>
          </cell>
          <cell r="D17" t="str">
            <v>40</v>
          </cell>
          <cell r="E17">
            <v>78</v>
          </cell>
          <cell r="F17" t="str">
            <v>商务英语2001、2、3</v>
          </cell>
          <cell r="G17" t="str">
            <v>必修</v>
          </cell>
          <cell r="I17" t="str">
            <v>是</v>
          </cell>
          <cell r="K17" t="str">
            <v>管理学</v>
          </cell>
          <cell r="L17" t="str">
            <v>陈传明、徐向艺、赵丽芬</v>
          </cell>
          <cell r="M17" t="str">
            <v>高等教育出版社</v>
          </cell>
          <cell r="N17" t="str">
            <v>978-7-04-045832-9</v>
          </cell>
          <cell r="O17">
            <v>43466</v>
          </cell>
          <cell r="P17">
            <v>0</v>
          </cell>
          <cell r="Q17" t="str">
            <v>是</v>
          </cell>
          <cell r="R17" t="str">
            <v>否</v>
          </cell>
          <cell r="S17" t="str">
            <v>马工程教材</v>
          </cell>
          <cell r="T17" t="str">
            <v>否</v>
          </cell>
          <cell r="U17" t="str">
            <v>包玉泽</v>
          </cell>
          <cell r="W17" t="str">
            <v>经管</v>
          </cell>
        </row>
        <row r="18">
          <cell r="C18" t="str">
            <v>管理学原理</v>
          </cell>
          <cell r="D18" t="str">
            <v>40</v>
          </cell>
          <cell r="E18">
            <v>65</v>
          </cell>
          <cell r="F18" t="str">
            <v>生信2001生信2002</v>
          </cell>
          <cell r="G18" t="str">
            <v>专业选修</v>
          </cell>
          <cell r="I18" t="str">
            <v>是</v>
          </cell>
          <cell r="K18" t="str">
            <v>管理学</v>
          </cell>
          <cell r="L18" t="str">
            <v>陈传明、徐向艺、赵丽芬</v>
          </cell>
          <cell r="M18" t="str">
            <v>高等教育出版社</v>
          </cell>
          <cell r="N18" t="str">
            <v>978-7-04-045832-9</v>
          </cell>
          <cell r="O18">
            <v>43466</v>
          </cell>
          <cell r="P18">
            <v>0</v>
          </cell>
          <cell r="Q18" t="str">
            <v>是</v>
          </cell>
          <cell r="R18" t="str">
            <v>否</v>
          </cell>
          <cell r="S18" t="str">
            <v>马工程教材</v>
          </cell>
          <cell r="T18" t="str">
            <v>否</v>
          </cell>
          <cell r="U18" t="str">
            <v>包玉泽</v>
          </cell>
          <cell r="W18" t="str">
            <v>经管</v>
          </cell>
        </row>
        <row r="19">
          <cell r="C19" t="str">
            <v>管理学原理</v>
          </cell>
          <cell r="D19" t="str">
            <v>40</v>
          </cell>
          <cell r="E19">
            <v>81</v>
          </cell>
          <cell r="F19" t="str">
            <v>农学2001农学2002农学2003</v>
          </cell>
          <cell r="G19" t="str">
            <v>专业选修</v>
          </cell>
          <cell r="I19" t="str">
            <v>是</v>
          </cell>
          <cell r="K19" t="str">
            <v>管理学</v>
          </cell>
          <cell r="L19" t="str">
            <v>陈传明、徐向艺、赵丽芬</v>
          </cell>
          <cell r="M19" t="str">
            <v>高等教育出版社</v>
          </cell>
          <cell r="N19" t="str">
            <v>978-7-04-045832-9</v>
          </cell>
          <cell r="O19">
            <v>43466</v>
          </cell>
          <cell r="P19">
            <v>0</v>
          </cell>
          <cell r="Q19" t="str">
            <v>是</v>
          </cell>
          <cell r="R19" t="str">
            <v>否</v>
          </cell>
          <cell r="S19" t="str">
            <v>马工程教材</v>
          </cell>
          <cell r="T19" t="str">
            <v>否</v>
          </cell>
          <cell r="U19" t="str">
            <v>包玉泽</v>
          </cell>
          <cell r="W19" t="str">
            <v>经管</v>
          </cell>
        </row>
        <row r="20">
          <cell r="C20" t="str">
            <v>管理学原理</v>
          </cell>
          <cell r="D20" t="str">
            <v>40</v>
          </cell>
          <cell r="E20">
            <v>33</v>
          </cell>
          <cell r="F20" t="str">
            <v>种工2001</v>
          </cell>
          <cell r="G20" t="str">
            <v>专业选修</v>
          </cell>
          <cell r="I20" t="str">
            <v>是</v>
          </cell>
          <cell r="K20" t="str">
            <v>管理学</v>
          </cell>
          <cell r="L20" t="str">
            <v>陈传明、徐向艺、赵丽芬</v>
          </cell>
          <cell r="M20" t="str">
            <v>高等教育出版社</v>
          </cell>
          <cell r="N20" t="str">
            <v>978-7-04-045832-9</v>
          </cell>
          <cell r="O20">
            <v>43466</v>
          </cell>
          <cell r="P20">
            <v>0</v>
          </cell>
          <cell r="Q20" t="str">
            <v>是</v>
          </cell>
          <cell r="R20" t="str">
            <v>否</v>
          </cell>
          <cell r="S20" t="str">
            <v>马工程教材</v>
          </cell>
          <cell r="T20" t="str">
            <v>否</v>
          </cell>
          <cell r="U20" t="str">
            <v>包玉泽</v>
          </cell>
          <cell r="W20" t="str">
            <v>经管</v>
          </cell>
        </row>
        <row r="21">
          <cell r="C21" t="str">
            <v>微观经济学</v>
          </cell>
          <cell r="D21" t="str">
            <v>64</v>
          </cell>
          <cell r="E21">
            <v>128</v>
          </cell>
          <cell r="F21" t="str">
            <v>公共管理类2201、2、3、4</v>
          </cell>
          <cell r="G21" t="str">
            <v>必修</v>
          </cell>
          <cell r="I21" t="str">
            <v>是</v>
          </cell>
          <cell r="K21" t="str">
            <v>西方经济学(上册)</v>
          </cell>
          <cell r="L21" t="str">
            <v>《西方经济学》编写组</v>
          </cell>
          <cell r="M21" t="str">
            <v>高等教育出版社</v>
          </cell>
          <cell r="N21" t="str">
            <v>978-7-04-052553-3</v>
          </cell>
          <cell r="O21">
            <v>43709</v>
          </cell>
          <cell r="P21" t="str">
            <v>2</v>
          </cell>
          <cell r="Q21" t="str">
            <v>是</v>
          </cell>
          <cell r="R21" t="str">
            <v>否</v>
          </cell>
          <cell r="S21" t="str">
            <v>马工程教材</v>
          </cell>
          <cell r="T21" t="str">
            <v>否</v>
          </cell>
          <cell r="U21" t="str">
            <v>杨志海</v>
          </cell>
          <cell r="W21" t="str">
            <v>经管</v>
          </cell>
        </row>
        <row r="22">
          <cell r="C22" t="str">
            <v>股份经济学</v>
          </cell>
          <cell r="D22" t="str">
            <v>32</v>
          </cell>
          <cell r="E22">
            <v>68</v>
          </cell>
          <cell r="F22" t="str">
            <v>农经2001农经2002</v>
          </cell>
          <cell r="G22" t="str">
            <v>专业选修</v>
          </cell>
          <cell r="I22" t="str">
            <v>是</v>
          </cell>
          <cell r="K22" t="str">
            <v>股份经济学</v>
          </cell>
          <cell r="L22" t="str">
            <v>赵福春|李玉凤</v>
          </cell>
          <cell r="M22" t="str">
            <v>农业</v>
          </cell>
          <cell r="N22" t="str">
            <v>978-7-109-14807-9</v>
          </cell>
          <cell r="O22">
            <v>39569</v>
          </cell>
          <cell r="P22" t="str">
            <v>1</v>
          </cell>
          <cell r="Q22" t="str">
            <v>无</v>
          </cell>
          <cell r="R22" t="str">
            <v>否</v>
          </cell>
          <cell r="S22">
            <v>0</v>
          </cell>
          <cell r="T22" t="str">
            <v>否</v>
          </cell>
          <cell r="U22" t="str">
            <v>罗小锋</v>
          </cell>
          <cell r="W22" t="str">
            <v>经管</v>
          </cell>
        </row>
        <row r="23">
          <cell r="C23" t="str">
            <v>股份经济学</v>
          </cell>
          <cell r="D23" t="str">
            <v>32</v>
          </cell>
          <cell r="E23">
            <v>23</v>
          </cell>
          <cell r="F23" t="str">
            <v>2020张之洞班（文管）</v>
          </cell>
          <cell r="G23" t="str">
            <v>专业选修</v>
          </cell>
          <cell r="I23" t="str">
            <v>是</v>
          </cell>
          <cell r="K23" t="str">
            <v>股份经济学</v>
          </cell>
          <cell r="L23" t="str">
            <v>赵福春|李玉凤</v>
          </cell>
          <cell r="M23" t="str">
            <v>农业</v>
          </cell>
          <cell r="N23" t="str">
            <v>978-7-109-14807-9</v>
          </cell>
          <cell r="O23">
            <v>39569</v>
          </cell>
          <cell r="P23" t="str">
            <v>1</v>
          </cell>
          <cell r="Q23" t="str">
            <v>无</v>
          </cell>
          <cell r="R23" t="str">
            <v>否</v>
          </cell>
          <cell r="S23">
            <v>0</v>
          </cell>
          <cell r="T23" t="str">
            <v>否</v>
          </cell>
          <cell r="U23" t="str">
            <v>罗小锋</v>
          </cell>
          <cell r="W23" t="str">
            <v>经管</v>
          </cell>
        </row>
        <row r="24">
          <cell r="C24" t="str">
            <v>财务管理A</v>
          </cell>
          <cell r="D24" t="str">
            <v>64</v>
          </cell>
          <cell r="E24">
            <v>64</v>
          </cell>
          <cell r="F24" t="str">
            <v>财管2001财管2002财管2003（洞班）</v>
          </cell>
          <cell r="G24" t="str">
            <v>必修</v>
          </cell>
          <cell r="I24" t="str">
            <v>是</v>
          </cell>
          <cell r="K24" t="str">
            <v>公司理财</v>
          </cell>
          <cell r="L24" t="str">
            <v>(美)斯蒂芬.A.罗斯</v>
          </cell>
          <cell r="M24" t="str">
            <v>机工</v>
          </cell>
          <cell r="N24" t="str">
            <v>978-7-111-64142-1 </v>
          </cell>
          <cell r="O24">
            <v>43952</v>
          </cell>
          <cell r="P24" t="str">
            <v>12</v>
          </cell>
          <cell r="Q24" t="str">
            <v>无</v>
          </cell>
          <cell r="R24" t="str">
            <v>否</v>
          </cell>
          <cell r="S24">
            <v>0</v>
          </cell>
          <cell r="T24" t="str">
            <v>否</v>
          </cell>
          <cell r="U24" t="str">
            <v>包晓岚</v>
          </cell>
          <cell r="W24" t="str">
            <v>经管</v>
          </cell>
        </row>
        <row r="25">
          <cell r="C25" t="str">
            <v>财务管理A</v>
          </cell>
          <cell r="D25" t="str">
            <v>64</v>
          </cell>
          <cell r="E25">
            <v>63</v>
          </cell>
          <cell r="F25" t="str">
            <v>会计2001会计2002会计2003（洞班）</v>
          </cell>
          <cell r="G25" t="str">
            <v>必修</v>
          </cell>
          <cell r="I25" t="str">
            <v>是</v>
          </cell>
          <cell r="K25" t="str">
            <v>公司理财</v>
          </cell>
          <cell r="L25" t="str">
            <v>(美)斯蒂芬.A.罗斯</v>
          </cell>
          <cell r="M25" t="str">
            <v>机工</v>
          </cell>
          <cell r="N25" t="str">
            <v>978-7-111-64142-1 </v>
          </cell>
          <cell r="O25">
            <v>43952</v>
          </cell>
          <cell r="P25" t="str">
            <v>12</v>
          </cell>
          <cell r="Q25" t="str">
            <v>无</v>
          </cell>
          <cell r="R25" t="str">
            <v>否</v>
          </cell>
          <cell r="S25">
            <v>0</v>
          </cell>
          <cell r="T25" t="str">
            <v>否</v>
          </cell>
          <cell r="U25" t="str">
            <v>包晓岚</v>
          </cell>
          <cell r="W25" t="str">
            <v>经管</v>
          </cell>
        </row>
        <row r="26">
          <cell r="C26" t="str">
            <v>财务管理B</v>
          </cell>
          <cell r="D26" t="str">
            <v>48</v>
          </cell>
          <cell r="E26">
            <v>30</v>
          </cell>
          <cell r="F26" t="str">
            <v>国贸2001国贸2002（洞班）</v>
          </cell>
          <cell r="G26" t="str">
            <v>专业选修</v>
          </cell>
          <cell r="I26" t="str">
            <v>是</v>
          </cell>
          <cell r="K26" t="str">
            <v>财务管理学</v>
          </cell>
          <cell r="L26" t="str">
            <v>王化成 刘俊彦 荆新</v>
          </cell>
          <cell r="M26" t="str">
            <v>中国人民大学出版社</v>
          </cell>
          <cell r="N26" t="str">
            <v>978-7-300-29391-2</v>
          </cell>
          <cell r="O26">
            <v>44348</v>
          </cell>
          <cell r="P26">
            <v>9</v>
          </cell>
          <cell r="Q26" t="str">
            <v>无</v>
          </cell>
          <cell r="R26" t="str">
            <v>否</v>
          </cell>
          <cell r="S26" t="str">
            <v>国家级教学成果奖，“十二五”普通高等教育本科国家级规划教材</v>
          </cell>
          <cell r="T26" t="str">
            <v>否</v>
          </cell>
          <cell r="U26" t="str">
            <v>包晓岚</v>
          </cell>
          <cell r="W26" t="str">
            <v>经管</v>
          </cell>
        </row>
        <row r="27">
          <cell r="C27" t="str">
            <v>财务管理B</v>
          </cell>
          <cell r="D27" t="str">
            <v>48</v>
          </cell>
          <cell r="E27">
            <v>63</v>
          </cell>
          <cell r="F27" t="str">
            <v>经济统计2001经济统计2002经济统计2003（洞班）</v>
          </cell>
          <cell r="G27" t="str">
            <v>专业选修</v>
          </cell>
          <cell r="I27" t="str">
            <v>是</v>
          </cell>
          <cell r="K27" t="str">
            <v>财务管理学</v>
          </cell>
          <cell r="L27" t="str">
            <v>王化成 刘俊彦 荆新</v>
          </cell>
          <cell r="M27" t="str">
            <v>中国人民大学出版社</v>
          </cell>
          <cell r="N27" t="str">
            <v>978-7-300-29391-2</v>
          </cell>
          <cell r="O27">
            <v>44348</v>
          </cell>
          <cell r="P27">
            <v>9</v>
          </cell>
          <cell r="Q27" t="str">
            <v>无</v>
          </cell>
          <cell r="R27" t="str">
            <v>否</v>
          </cell>
          <cell r="S27" t="str">
            <v>国家级教学成果奖，“十二五”普通高等教育本科国家级规划教材</v>
          </cell>
          <cell r="T27" t="str">
            <v>否</v>
          </cell>
          <cell r="U27" t="str">
            <v>包晓岚</v>
          </cell>
          <cell r="W27" t="str">
            <v>经管</v>
          </cell>
        </row>
        <row r="28">
          <cell r="C28" t="str">
            <v>财务管理B</v>
          </cell>
          <cell r="D28" t="str">
            <v>48</v>
          </cell>
          <cell r="E28">
            <v>68</v>
          </cell>
          <cell r="F28" t="str">
            <v>农经2001农经2002</v>
          </cell>
          <cell r="G28" t="str">
            <v>专业选修</v>
          </cell>
          <cell r="I28" t="str">
            <v>是</v>
          </cell>
          <cell r="K28" t="str">
            <v>财务管理学</v>
          </cell>
          <cell r="L28" t="str">
            <v>王化成 刘俊彦 荆新</v>
          </cell>
          <cell r="M28" t="str">
            <v>中国人民大学出版社</v>
          </cell>
          <cell r="N28" t="str">
            <v>978-7-300-29391-2</v>
          </cell>
          <cell r="O28">
            <v>44348</v>
          </cell>
          <cell r="P28">
            <v>9</v>
          </cell>
          <cell r="Q28" t="str">
            <v>无</v>
          </cell>
          <cell r="R28" t="str">
            <v>否</v>
          </cell>
          <cell r="S28" t="str">
            <v>国家级教学成果奖，“十二五”普通高等教育本科国家级规划教材</v>
          </cell>
          <cell r="T28" t="str">
            <v>否</v>
          </cell>
          <cell r="U28" t="str">
            <v>包晓岚</v>
          </cell>
          <cell r="W28" t="str">
            <v>经管</v>
          </cell>
        </row>
        <row r="29">
          <cell r="C29" t="str">
            <v>会计理论</v>
          </cell>
          <cell r="D29" t="str">
            <v>32</v>
          </cell>
          <cell r="E29">
            <v>71</v>
          </cell>
          <cell r="F29" t="str">
            <v>会计1901会计1902会计1903（洞）</v>
          </cell>
          <cell r="G29" t="str">
            <v>专业选修</v>
          </cell>
          <cell r="H29" t="str">
            <v>停开</v>
          </cell>
          <cell r="K29">
            <v>0</v>
          </cell>
          <cell r="L29">
            <v>0</v>
          </cell>
          <cell r="M29">
            <v>0</v>
          </cell>
          <cell r="N29">
            <v>0</v>
          </cell>
          <cell r="P29">
            <v>0</v>
          </cell>
          <cell r="S29">
            <v>0</v>
          </cell>
          <cell r="T29">
            <v>0</v>
          </cell>
          <cell r="U29" t="e">
            <v>#N/A</v>
          </cell>
          <cell r="W29" t="str">
            <v>经管</v>
          </cell>
        </row>
        <row r="30">
          <cell r="C30" t="str">
            <v>财务分析</v>
          </cell>
          <cell r="D30" t="str">
            <v>40</v>
          </cell>
          <cell r="E30">
            <v>30</v>
          </cell>
          <cell r="F30" t="str">
            <v>工商2001</v>
          </cell>
          <cell r="G30" t="str">
            <v>专业选修</v>
          </cell>
          <cell r="I30" t="str">
            <v>是</v>
          </cell>
          <cell r="K30" t="str">
            <v>财务报表分析</v>
          </cell>
          <cell r="L30" t="str">
            <v>张新民|钱爱民</v>
          </cell>
          <cell r="M30" t="str">
            <v>人大</v>
          </cell>
          <cell r="N30" t="str">
            <v>978-7-300-27162-0</v>
          </cell>
          <cell r="O30">
            <v>43678</v>
          </cell>
          <cell r="P30">
            <v>5</v>
          </cell>
          <cell r="Q30" t="str">
            <v>无</v>
          </cell>
          <cell r="R30" t="str">
            <v>否</v>
          </cell>
          <cell r="S30">
            <v>0</v>
          </cell>
          <cell r="T30" t="str">
            <v>否</v>
          </cell>
          <cell r="U30" t="str">
            <v>肖华芳</v>
          </cell>
          <cell r="W30" t="str">
            <v>经管</v>
          </cell>
        </row>
        <row r="31">
          <cell r="C31" t="str">
            <v>财务分析</v>
          </cell>
          <cell r="D31" t="str">
            <v>40</v>
          </cell>
          <cell r="E31">
            <v>33</v>
          </cell>
          <cell r="F31" t="str">
            <v>人力2001人力2002（洞班）</v>
          </cell>
          <cell r="G31" t="str">
            <v>专业选修</v>
          </cell>
          <cell r="I31" t="str">
            <v>是</v>
          </cell>
          <cell r="K31" t="str">
            <v>财务报表分析</v>
          </cell>
          <cell r="L31" t="str">
            <v>张新民|钱爱民</v>
          </cell>
          <cell r="M31" t="str">
            <v>人大</v>
          </cell>
          <cell r="N31" t="str">
            <v>978-7-300-27162-0</v>
          </cell>
          <cell r="O31">
            <v>43678</v>
          </cell>
          <cell r="P31">
            <v>5</v>
          </cell>
          <cell r="Q31" t="str">
            <v>无</v>
          </cell>
          <cell r="R31" t="str">
            <v>否</v>
          </cell>
          <cell r="S31">
            <v>0</v>
          </cell>
          <cell r="T31" t="str">
            <v>否</v>
          </cell>
          <cell r="U31" t="str">
            <v>肖华芳</v>
          </cell>
          <cell r="W31" t="str">
            <v>经管</v>
          </cell>
        </row>
        <row r="32">
          <cell r="C32" t="str">
            <v>会计专题</v>
          </cell>
          <cell r="D32" t="str">
            <v>32</v>
          </cell>
          <cell r="E32">
            <v>71</v>
          </cell>
          <cell r="F32" t="str">
            <v>会计1901会计1902会计1903（洞）</v>
          </cell>
          <cell r="G32" t="str">
            <v>专业选修</v>
          </cell>
          <cell r="H32" t="str">
            <v>停开</v>
          </cell>
          <cell r="K32">
            <v>0</v>
          </cell>
          <cell r="L32">
            <v>0</v>
          </cell>
          <cell r="M32">
            <v>0</v>
          </cell>
          <cell r="N32">
            <v>0</v>
          </cell>
          <cell r="P32">
            <v>0</v>
          </cell>
          <cell r="S32">
            <v>0</v>
          </cell>
          <cell r="T32">
            <v>0</v>
          </cell>
          <cell r="U32" t="e">
            <v>#N/A</v>
          </cell>
          <cell r="W32" t="str">
            <v>经管</v>
          </cell>
        </row>
        <row r="33">
          <cell r="C33" t="str">
            <v>市场预测与决策</v>
          </cell>
          <cell r="D33" t="str">
            <v>40</v>
          </cell>
          <cell r="E33">
            <v>30</v>
          </cell>
          <cell r="F33" t="str">
            <v>工商2001</v>
          </cell>
          <cell r="G33" t="str">
            <v>专业选修</v>
          </cell>
          <cell r="I33" t="str">
            <v>是</v>
          </cell>
          <cell r="K33" t="str">
            <v>经济预测与决策技术</v>
          </cell>
          <cell r="L33" t="str">
            <v>冯文权|傅征</v>
          </cell>
          <cell r="M33" t="str">
            <v>武大</v>
          </cell>
          <cell r="N33" t="str">
            <v>978-7-307-19761-9</v>
          </cell>
          <cell r="O33">
            <v>43101</v>
          </cell>
          <cell r="P33" t="str">
            <v>6</v>
          </cell>
          <cell r="Q33" t="str">
            <v>无</v>
          </cell>
          <cell r="R33" t="str">
            <v>否</v>
          </cell>
          <cell r="S33">
            <v>0</v>
          </cell>
          <cell r="T33" t="str">
            <v>否</v>
          </cell>
          <cell r="U33" t="str">
            <v>黄洁</v>
          </cell>
          <cell r="W33" t="str">
            <v>经管</v>
          </cell>
        </row>
        <row r="34">
          <cell r="C34" t="str">
            <v>市场预测与决策</v>
          </cell>
          <cell r="D34" t="str">
            <v>40</v>
          </cell>
          <cell r="E34">
            <v>33</v>
          </cell>
          <cell r="F34" t="str">
            <v>人力2001人力2002（洞班）</v>
          </cell>
          <cell r="G34" t="str">
            <v>专业选修</v>
          </cell>
          <cell r="I34" t="str">
            <v>是</v>
          </cell>
          <cell r="K34" t="str">
            <v>经济预测与决策技术</v>
          </cell>
          <cell r="L34" t="str">
            <v>冯文权|傅征</v>
          </cell>
          <cell r="M34" t="str">
            <v>武大</v>
          </cell>
          <cell r="N34" t="str">
            <v>978-7-307-19761-9</v>
          </cell>
          <cell r="O34">
            <v>43101</v>
          </cell>
          <cell r="P34" t="str">
            <v>6</v>
          </cell>
          <cell r="Q34" t="str">
            <v>无</v>
          </cell>
          <cell r="R34" t="str">
            <v>否</v>
          </cell>
          <cell r="S34">
            <v>0</v>
          </cell>
          <cell r="T34" t="str">
            <v>否</v>
          </cell>
          <cell r="U34" t="str">
            <v>黄洁</v>
          </cell>
          <cell r="W34" t="str">
            <v>经管</v>
          </cell>
        </row>
        <row r="35">
          <cell r="C35" t="str">
            <v>市场预测与决策</v>
          </cell>
          <cell r="D35" t="str">
            <v>40</v>
          </cell>
          <cell r="E35">
            <v>59</v>
          </cell>
          <cell r="F35" t="str">
            <v>市营2001市营2002</v>
          </cell>
          <cell r="G35" t="str">
            <v>专业选修</v>
          </cell>
          <cell r="I35" t="str">
            <v>是</v>
          </cell>
          <cell r="K35" t="str">
            <v>经济预测与决策技术</v>
          </cell>
          <cell r="L35" t="str">
            <v>冯文权|傅征</v>
          </cell>
          <cell r="M35" t="str">
            <v>武大</v>
          </cell>
          <cell r="N35" t="str">
            <v>978-7-307-19761-9</v>
          </cell>
          <cell r="O35">
            <v>43101</v>
          </cell>
          <cell r="P35" t="str">
            <v>6</v>
          </cell>
          <cell r="Q35" t="str">
            <v>无</v>
          </cell>
          <cell r="R35" t="str">
            <v>否</v>
          </cell>
          <cell r="S35">
            <v>0</v>
          </cell>
          <cell r="T35" t="str">
            <v>否</v>
          </cell>
          <cell r="U35" t="str">
            <v>黄洁</v>
          </cell>
          <cell r="W35" t="str">
            <v>经管</v>
          </cell>
        </row>
        <row r="36">
          <cell r="C36" t="str">
            <v>经济学说史</v>
          </cell>
          <cell r="D36" t="str">
            <v>40</v>
          </cell>
          <cell r="E36">
            <v>34</v>
          </cell>
          <cell r="F36" t="str">
            <v>国贸1901</v>
          </cell>
          <cell r="G36" t="str">
            <v>专业选修</v>
          </cell>
          <cell r="I36" t="str">
            <v>是</v>
          </cell>
          <cell r="K36" t="str">
            <v>马克思主义经济学说史</v>
          </cell>
          <cell r="L36" t="str">
            <v>《马克思主义经济学说史》编写组</v>
          </cell>
          <cell r="M36" t="str">
            <v>高教</v>
          </cell>
          <cell r="N36" t="str">
            <v>978-7-04-054443-5</v>
          </cell>
          <cell r="O36">
            <v>44044</v>
          </cell>
          <cell r="P36" t="str">
            <v>1</v>
          </cell>
          <cell r="Q36" t="str">
            <v>是</v>
          </cell>
          <cell r="R36" t="str">
            <v>否</v>
          </cell>
          <cell r="S36" t="str">
            <v>马工程教材</v>
          </cell>
          <cell r="T36" t="str">
            <v>否</v>
          </cell>
          <cell r="U36" t="str">
            <v>王宏杰</v>
          </cell>
          <cell r="W36" t="str">
            <v>经管</v>
          </cell>
        </row>
        <row r="37">
          <cell r="C37" t="str">
            <v>经济学说史</v>
          </cell>
          <cell r="D37" t="str">
            <v>40</v>
          </cell>
          <cell r="E37">
            <v>74</v>
          </cell>
          <cell r="F37" t="str">
            <v>农经1901农经1902</v>
          </cell>
          <cell r="G37" t="str">
            <v>专业选修</v>
          </cell>
          <cell r="I37" t="str">
            <v>是</v>
          </cell>
          <cell r="K37" t="str">
            <v>马克思主义经济学说史</v>
          </cell>
          <cell r="L37" t="str">
            <v>《马克思主义经济学说史》编写组</v>
          </cell>
          <cell r="M37" t="str">
            <v>高教</v>
          </cell>
          <cell r="N37" t="str">
            <v>978-7-04-054443-5</v>
          </cell>
          <cell r="O37">
            <v>44044</v>
          </cell>
          <cell r="P37" t="str">
            <v>1</v>
          </cell>
          <cell r="Q37" t="str">
            <v>是</v>
          </cell>
          <cell r="R37" t="str">
            <v>否</v>
          </cell>
          <cell r="S37" t="str">
            <v>马工程教材</v>
          </cell>
          <cell r="T37" t="str">
            <v>否</v>
          </cell>
          <cell r="U37" t="str">
            <v>王宏杰</v>
          </cell>
          <cell r="W37" t="str">
            <v>经管</v>
          </cell>
        </row>
        <row r="38">
          <cell r="C38" t="str">
            <v>经济学说史</v>
          </cell>
          <cell r="D38" t="str">
            <v>40</v>
          </cell>
          <cell r="E38">
            <v>27</v>
          </cell>
          <cell r="F38" t="str">
            <v>2019张之洞班(文管)</v>
          </cell>
          <cell r="G38" t="str">
            <v>专业选修</v>
          </cell>
          <cell r="I38" t="str">
            <v>是</v>
          </cell>
          <cell r="K38" t="str">
            <v>马克思主义经济学说史</v>
          </cell>
          <cell r="L38" t="str">
            <v>《马克思主义经济学说史》编写组</v>
          </cell>
          <cell r="M38" t="str">
            <v>高教</v>
          </cell>
          <cell r="N38" t="str">
            <v>978-7-04-054443-5</v>
          </cell>
          <cell r="O38">
            <v>44044</v>
          </cell>
          <cell r="P38" t="str">
            <v>1</v>
          </cell>
          <cell r="Q38" t="str">
            <v>是</v>
          </cell>
          <cell r="R38" t="str">
            <v>否</v>
          </cell>
          <cell r="S38" t="str">
            <v>马工程教材</v>
          </cell>
          <cell r="T38" t="str">
            <v>否</v>
          </cell>
          <cell r="U38" t="str">
            <v>王宏杰</v>
          </cell>
          <cell r="W38" t="str">
            <v>经管</v>
          </cell>
        </row>
        <row r="39">
          <cell r="C39" t="str">
            <v>中级微观经济学</v>
          </cell>
          <cell r="D39" t="str">
            <v>40</v>
          </cell>
          <cell r="E39">
            <v>64</v>
          </cell>
          <cell r="F39" t="str">
            <v>财管2001财管2002财管2003（洞班）</v>
          </cell>
          <cell r="G39" t="str">
            <v>专业选修</v>
          </cell>
          <cell r="I39" t="str">
            <v>继续用书</v>
          </cell>
          <cell r="J39" t="str">
            <v>先修课程为必修课，已订马工程教材，继续用书</v>
          </cell>
          <cell r="K39" t="e">
            <v>#N/A</v>
          </cell>
          <cell r="L39" t="e">
            <v>#N/A</v>
          </cell>
          <cell r="M39" t="e">
            <v>#N/A</v>
          </cell>
          <cell r="N39" t="e">
            <v>#N/A</v>
          </cell>
          <cell r="O39" t="e">
            <v>#N/A</v>
          </cell>
          <cell r="P39" t="e">
            <v>#N/A</v>
          </cell>
          <cell r="S39" t="e">
            <v>#N/A</v>
          </cell>
          <cell r="T39" t="e">
            <v>#N/A</v>
          </cell>
          <cell r="U39" t="str">
            <v>张泽宇</v>
          </cell>
          <cell r="W39" t="str">
            <v>经管</v>
          </cell>
        </row>
        <row r="40">
          <cell r="C40" t="str">
            <v>中级微观经济学</v>
          </cell>
          <cell r="D40" t="str">
            <v>40</v>
          </cell>
          <cell r="E40">
            <v>30</v>
          </cell>
          <cell r="F40" t="str">
            <v>工商2001</v>
          </cell>
          <cell r="G40" t="str">
            <v>专业选修</v>
          </cell>
          <cell r="I40" t="str">
            <v>继续用书</v>
          </cell>
          <cell r="J40" t="str">
            <v>先修课程为必修课，已订马工程教材，继续用书</v>
          </cell>
          <cell r="K40" t="e">
            <v>#N/A</v>
          </cell>
          <cell r="L40" t="e">
            <v>#N/A</v>
          </cell>
          <cell r="M40" t="e">
            <v>#N/A</v>
          </cell>
          <cell r="N40" t="e">
            <v>#N/A</v>
          </cell>
          <cell r="O40" t="e">
            <v>#N/A</v>
          </cell>
          <cell r="P40" t="e">
            <v>#N/A</v>
          </cell>
          <cell r="S40" t="e">
            <v>#N/A</v>
          </cell>
          <cell r="T40" t="e">
            <v>#N/A</v>
          </cell>
          <cell r="U40" t="str">
            <v>张泽宇</v>
          </cell>
          <cell r="W40" t="str">
            <v>经管</v>
          </cell>
        </row>
        <row r="41">
          <cell r="C41" t="str">
            <v>中级微观经济学</v>
          </cell>
          <cell r="D41" t="str">
            <v>40</v>
          </cell>
          <cell r="E41">
            <v>63</v>
          </cell>
          <cell r="F41" t="str">
            <v>会计2001会计2002会计2003（洞班）</v>
          </cell>
          <cell r="G41" t="str">
            <v>专业选修</v>
          </cell>
          <cell r="I41" t="str">
            <v>继续用书</v>
          </cell>
          <cell r="J41" t="str">
            <v>先修课程为必修课，已订马工程教材，继续用书</v>
          </cell>
          <cell r="K41" t="e">
            <v>#N/A</v>
          </cell>
          <cell r="L41" t="e">
            <v>#N/A</v>
          </cell>
          <cell r="M41" t="e">
            <v>#N/A</v>
          </cell>
          <cell r="N41" t="e">
            <v>#N/A</v>
          </cell>
          <cell r="O41" t="e">
            <v>#N/A</v>
          </cell>
          <cell r="P41" t="e">
            <v>#N/A</v>
          </cell>
          <cell r="S41" t="e">
            <v>#N/A</v>
          </cell>
          <cell r="T41" t="e">
            <v>#N/A</v>
          </cell>
          <cell r="U41" t="str">
            <v>张泽宇</v>
          </cell>
          <cell r="W41" t="str">
            <v>经管</v>
          </cell>
        </row>
        <row r="42">
          <cell r="C42" t="str">
            <v>中级微观经济学</v>
          </cell>
          <cell r="D42" t="str">
            <v>40</v>
          </cell>
          <cell r="E42">
            <v>33</v>
          </cell>
          <cell r="F42" t="str">
            <v>人力2001人力2002（洞班）</v>
          </cell>
          <cell r="G42" t="str">
            <v>专业选修</v>
          </cell>
          <cell r="I42" t="str">
            <v>继续用书</v>
          </cell>
          <cell r="J42" t="str">
            <v>先修课程为必修课，已订马工程教材，继续用书</v>
          </cell>
          <cell r="K42" t="e">
            <v>#N/A</v>
          </cell>
          <cell r="L42" t="e">
            <v>#N/A</v>
          </cell>
          <cell r="M42" t="e">
            <v>#N/A</v>
          </cell>
          <cell r="N42" t="e">
            <v>#N/A</v>
          </cell>
          <cell r="O42" t="e">
            <v>#N/A</v>
          </cell>
          <cell r="P42" t="e">
            <v>#N/A</v>
          </cell>
          <cell r="S42" t="e">
            <v>#N/A</v>
          </cell>
          <cell r="T42" t="e">
            <v>#N/A</v>
          </cell>
          <cell r="U42" t="str">
            <v>张泽宇</v>
          </cell>
          <cell r="W42" t="str">
            <v>经管</v>
          </cell>
        </row>
        <row r="43">
          <cell r="C43" t="str">
            <v>中级微观经济学</v>
          </cell>
          <cell r="D43" t="str">
            <v>40</v>
          </cell>
          <cell r="E43">
            <v>59</v>
          </cell>
          <cell r="F43" t="str">
            <v>市营2001市营2002</v>
          </cell>
          <cell r="G43" t="str">
            <v>专业选修</v>
          </cell>
          <cell r="I43" t="str">
            <v>继续用书</v>
          </cell>
          <cell r="J43" t="str">
            <v>先修课程为必修课，已订马工程教材，继续用书</v>
          </cell>
          <cell r="K43" t="e">
            <v>#N/A</v>
          </cell>
          <cell r="L43" t="e">
            <v>#N/A</v>
          </cell>
          <cell r="M43" t="e">
            <v>#N/A</v>
          </cell>
          <cell r="N43" t="e">
            <v>#N/A</v>
          </cell>
          <cell r="O43" t="e">
            <v>#N/A</v>
          </cell>
          <cell r="P43" t="e">
            <v>#N/A</v>
          </cell>
          <cell r="S43" t="e">
            <v>#N/A</v>
          </cell>
          <cell r="T43" t="e">
            <v>#N/A</v>
          </cell>
          <cell r="U43" t="str">
            <v>张泽宇</v>
          </cell>
          <cell r="W43" t="str">
            <v>经管</v>
          </cell>
        </row>
        <row r="44">
          <cell r="C44" t="str">
            <v>农业经济学B</v>
          </cell>
          <cell r="D44" t="str">
            <v>40</v>
          </cell>
          <cell r="E44">
            <v>101</v>
          </cell>
          <cell r="F44" t="str">
            <v>园艺1901园艺1902园艺1903</v>
          </cell>
          <cell r="G44" t="str">
            <v>专业选修</v>
          </cell>
          <cell r="I44" t="str">
            <v>是</v>
          </cell>
          <cell r="K44" t="str">
            <v>现代农业经济学</v>
          </cell>
          <cell r="L44" t="str">
            <v>王雅鹏</v>
          </cell>
          <cell r="M44" t="str">
            <v>农业</v>
          </cell>
          <cell r="N44" t="str">
            <v>978-7-109-19768-8 </v>
          </cell>
          <cell r="O44">
            <v>42186</v>
          </cell>
          <cell r="P44" t="str">
            <v>3</v>
          </cell>
          <cell r="Q44" t="str">
            <v>无</v>
          </cell>
          <cell r="R44" t="str">
            <v>否</v>
          </cell>
          <cell r="S44">
            <v>0</v>
          </cell>
          <cell r="T44" t="str">
            <v>否</v>
          </cell>
          <cell r="U44" t="str">
            <v>曹明宏</v>
          </cell>
          <cell r="W44" t="str">
            <v>经管</v>
          </cell>
        </row>
        <row r="45">
          <cell r="C45" t="str">
            <v>农业经济学B</v>
          </cell>
          <cell r="D45" t="str">
            <v>40</v>
          </cell>
          <cell r="E45">
            <v>152</v>
          </cell>
          <cell r="F45" t="str">
            <v>植保2001、2、3、4、5</v>
          </cell>
          <cell r="G45" t="str">
            <v>专业选修</v>
          </cell>
          <cell r="I45" t="str">
            <v>是</v>
          </cell>
          <cell r="K45" t="str">
            <v>现代农业经济学</v>
          </cell>
          <cell r="L45" t="str">
            <v>王雅鹏</v>
          </cell>
          <cell r="M45" t="str">
            <v>农业</v>
          </cell>
          <cell r="N45" t="str">
            <v>978-7-109-19768-8 </v>
          </cell>
          <cell r="O45">
            <v>42186</v>
          </cell>
          <cell r="P45" t="str">
            <v>3</v>
          </cell>
          <cell r="Q45" t="str">
            <v>无</v>
          </cell>
          <cell r="R45" t="str">
            <v>否</v>
          </cell>
          <cell r="S45">
            <v>0</v>
          </cell>
          <cell r="T45" t="str">
            <v>否</v>
          </cell>
          <cell r="U45" t="str">
            <v>曹明宏</v>
          </cell>
          <cell r="W45" t="str">
            <v>经管</v>
          </cell>
        </row>
        <row r="46">
          <cell r="C46" t="str">
            <v>农业资源与环境经济学</v>
          </cell>
          <cell r="D46" t="str">
            <v>32</v>
          </cell>
          <cell r="E46">
            <v>68</v>
          </cell>
          <cell r="F46" t="str">
            <v>农经2001农经2002</v>
          </cell>
          <cell r="G46" t="str">
            <v>必修</v>
          </cell>
          <cell r="I46" t="str">
            <v>是</v>
          </cell>
          <cell r="K46" t="str">
            <v>环境与自然资源经济学</v>
          </cell>
          <cell r="L46" t="str">
            <v>张帆|夏凡</v>
          </cell>
          <cell r="M46" t="str">
            <v>格致</v>
          </cell>
          <cell r="N46" t="str">
            <v>978-7-5432-2576-3</v>
          </cell>
          <cell r="O46">
            <v>42370</v>
          </cell>
          <cell r="P46" t="str">
            <v>3</v>
          </cell>
          <cell r="Q46" t="str">
            <v>无</v>
          </cell>
          <cell r="R46" t="str">
            <v>否</v>
          </cell>
          <cell r="S46">
            <v>0</v>
          </cell>
          <cell r="T46" t="str">
            <v>否</v>
          </cell>
          <cell r="U46" t="str">
            <v>王丽娜</v>
          </cell>
          <cell r="W46" t="str">
            <v>经管</v>
          </cell>
        </row>
        <row r="47">
          <cell r="C47" t="str">
            <v>农业资源与环境经济学</v>
          </cell>
          <cell r="D47" t="str">
            <v>32</v>
          </cell>
          <cell r="E47">
            <v>23</v>
          </cell>
          <cell r="F47" t="str">
            <v>2020张之洞班（文管）</v>
          </cell>
          <cell r="G47" t="str">
            <v>必修</v>
          </cell>
          <cell r="I47" t="str">
            <v>是</v>
          </cell>
          <cell r="K47" t="str">
            <v>环境与自然资源经济学</v>
          </cell>
          <cell r="L47" t="str">
            <v>张帆|夏凡</v>
          </cell>
          <cell r="M47" t="str">
            <v>格致</v>
          </cell>
          <cell r="N47" t="str">
            <v>978-7-5432-2576-3</v>
          </cell>
          <cell r="O47">
            <v>42370</v>
          </cell>
          <cell r="P47" t="str">
            <v>3</v>
          </cell>
          <cell r="Q47" t="str">
            <v>无</v>
          </cell>
          <cell r="R47" t="str">
            <v>否</v>
          </cell>
          <cell r="S47">
            <v>0</v>
          </cell>
          <cell r="T47" t="str">
            <v>否</v>
          </cell>
          <cell r="U47" t="str">
            <v>王丽娜</v>
          </cell>
          <cell r="W47" t="str">
            <v>经管</v>
          </cell>
        </row>
        <row r="48">
          <cell r="C48" t="str">
            <v>劳动经济学</v>
          </cell>
          <cell r="D48" t="str">
            <v>32</v>
          </cell>
          <cell r="E48">
            <v>68</v>
          </cell>
          <cell r="F48" t="str">
            <v>农经2001农经2002</v>
          </cell>
          <cell r="G48" t="str">
            <v>专业选修</v>
          </cell>
          <cell r="I48" t="str">
            <v>是</v>
          </cell>
          <cell r="K48" t="str">
            <v>劳动经济学</v>
          </cell>
          <cell r="L48" t="str">
            <v>董克用|刘昕</v>
          </cell>
          <cell r="M48" t="str">
            <v>人大</v>
          </cell>
          <cell r="N48" t="str">
            <v>978-7-300-12928-0</v>
          </cell>
          <cell r="O48">
            <v>39904</v>
          </cell>
          <cell r="P48" t="str">
            <v>3</v>
          </cell>
          <cell r="Q48" t="str">
            <v>无</v>
          </cell>
          <cell r="R48" t="str">
            <v>否</v>
          </cell>
          <cell r="S48">
            <v>0</v>
          </cell>
          <cell r="T48" t="str">
            <v>否</v>
          </cell>
          <cell r="U48" t="str">
            <v>李学婷</v>
          </cell>
          <cell r="W48" t="str">
            <v>经管</v>
          </cell>
        </row>
        <row r="49">
          <cell r="C49" t="str">
            <v>劳动经济学</v>
          </cell>
          <cell r="D49" t="str">
            <v>32</v>
          </cell>
          <cell r="E49">
            <v>23</v>
          </cell>
          <cell r="F49" t="str">
            <v>2020张之洞班（文管）</v>
          </cell>
          <cell r="G49" t="str">
            <v>专业选修</v>
          </cell>
          <cell r="I49" t="str">
            <v>是</v>
          </cell>
          <cell r="K49" t="str">
            <v>劳动经济学</v>
          </cell>
          <cell r="L49" t="str">
            <v>董克用|刘昕</v>
          </cell>
          <cell r="M49" t="str">
            <v>人大</v>
          </cell>
          <cell r="N49" t="str">
            <v>978-7-300-12928-0</v>
          </cell>
          <cell r="O49">
            <v>39904</v>
          </cell>
          <cell r="P49" t="str">
            <v>3</v>
          </cell>
          <cell r="Q49" t="str">
            <v>无</v>
          </cell>
          <cell r="R49" t="str">
            <v>否</v>
          </cell>
          <cell r="S49">
            <v>0</v>
          </cell>
          <cell r="T49" t="str">
            <v>否</v>
          </cell>
          <cell r="U49" t="str">
            <v>李学婷</v>
          </cell>
          <cell r="W49" t="str">
            <v>经管</v>
          </cell>
        </row>
        <row r="50">
          <cell r="C50" t="str">
            <v>经济学研究方法</v>
          </cell>
          <cell r="D50" t="str">
            <v>32</v>
          </cell>
          <cell r="E50">
            <v>68</v>
          </cell>
          <cell r="F50" t="str">
            <v>农经2001农经2002</v>
          </cell>
          <cell r="G50" t="str">
            <v>专业选修</v>
          </cell>
          <cell r="I50" t="str">
            <v>是</v>
          </cell>
          <cell r="K50" t="str">
            <v>社会研究方法</v>
          </cell>
          <cell r="L50" t="str">
            <v>艾尔·巴比</v>
          </cell>
          <cell r="M50" t="str">
            <v>清华大学出版社</v>
          </cell>
          <cell r="N50" t="str">
            <v>978-7-30-259116-0</v>
          </cell>
          <cell r="O50">
            <v>44501</v>
          </cell>
          <cell r="P50">
            <v>14</v>
          </cell>
          <cell r="Q50" t="str">
            <v>无</v>
          </cell>
          <cell r="R50" t="str">
            <v>否</v>
          </cell>
          <cell r="T50" t="str">
            <v>是（更新版本）</v>
          </cell>
          <cell r="U50" t="str">
            <v>何可</v>
          </cell>
          <cell r="V50">
            <v>2</v>
          </cell>
          <cell r="W50" t="str">
            <v>经管</v>
          </cell>
        </row>
        <row r="51">
          <cell r="C51" t="str">
            <v>经济学研究方法</v>
          </cell>
          <cell r="D51" t="str">
            <v>32</v>
          </cell>
          <cell r="E51">
            <v>23</v>
          </cell>
          <cell r="F51" t="str">
            <v>2020张之洞班（文管）</v>
          </cell>
          <cell r="G51" t="str">
            <v>专业选修</v>
          </cell>
          <cell r="I51" t="str">
            <v>是</v>
          </cell>
          <cell r="K51" t="str">
            <v>社会研究方法</v>
          </cell>
          <cell r="L51" t="str">
            <v>艾尔·巴比</v>
          </cell>
          <cell r="M51" t="str">
            <v>清华大学出版社</v>
          </cell>
          <cell r="N51" t="str">
            <v>978-7-30-259116-0</v>
          </cell>
          <cell r="O51">
            <v>44501</v>
          </cell>
          <cell r="P51">
            <v>14</v>
          </cell>
          <cell r="Q51" t="str">
            <v>无</v>
          </cell>
          <cell r="R51" t="str">
            <v>否</v>
          </cell>
          <cell r="T51" t="str">
            <v>是（更新版本）</v>
          </cell>
          <cell r="U51" t="str">
            <v>何可</v>
          </cell>
          <cell r="W51" t="str">
            <v>经管</v>
          </cell>
        </row>
        <row r="52">
          <cell r="C52" t="str">
            <v>投资项目评估</v>
          </cell>
          <cell r="D52" t="str">
            <v>32</v>
          </cell>
          <cell r="E52">
            <v>34</v>
          </cell>
          <cell r="F52" t="str">
            <v>国贸1901</v>
          </cell>
          <cell r="G52" t="str">
            <v>专业选修</v>
          </cell>
          <cell r="I52" t="str">
            <v>是</v>
          </cell>
          <cell r="K52" t="str">
            <v>投资项目评估</v>
          </cell>
          <cell r="L52" t="str">
            <v>简德三</v>
          </cell>
          <cell r="M52" t="str">
            <v>上海财大</v>
          </cell>
          <cell r="N52" t="str">
            <v>978-7-5642-2546-9</v>
          </cell>
          <cell r="O52">
            <v>42614</v>
          </cell>
          <cell r="P52" t="str">
            <v>3</v>
          </cell>
          <cell r="Q52" t="str">
            <v>无</v>
          </cell>
          <cell r="R52" t="str">
            <v>否</v>
          </cell>
          <cell r="S52">
            <v>0</v>
          </cell>
          <cell r="T52" t="str">
            <v>否</v>
          </cell>
          <cell r="U52" t="str">
            <v>凌远云</v>
          </cell>
          <cell r="W52" t="str">
            <v>经管</v>
          </cell>
        </row>
        <row r="53">
          <cell r="C53" t="str">
            <v>投资项目评估</v>
          </cell>
          <cell r="D53" t="str">
            <v>32</v>
          </cell>
          <cell r="E53">
            <v>68</v>
          </cell>
          <cell r="F53" t="str">
            <v>农经2001农经2002</v>
          </cell>
          <cell r="G53" t="str">
            <v>专业选修</v>
          </cell>
          <cell r="I53" t="str">
            <v>是</v>
          </cell>
          <cell r="K53" t="str">
            <v>投资项目评估</v>
          </cell>
          <cell r="L53" t="str">
            <v>简德三</v>
          </cell>
          <cell r="M53" t="str">
            <v>上海财大</v>
          </cell>
          <cell r="N53" t="str">
            <v>978-7-5642-2546-9</v>
          </cell>
          <cell r="O53">
            <v>42614</v>
          </cell>
          <cell r="P53" t="str">
            <v>3</v>
          </cell>
          <cell r="Q53" t="str">
            <v>无</v>
          </cell>
          <cell r="R53" t="str">
            <v>否</v>
          </cell>
          <cell r="S53">
            <v>0</v>
          </cell>
          <cell r="T53" t="str">
            <v>否</v>
          </cell>
          <cell r="U53" t="str">
            <v>凌远云</v>
          </cell>
          <cell r="W53" t="str">
            <v>经管</v>
          </cell>
        </row>
        <row r="54">
          <cell r="C54" t="str">
            <v>投资项目评估</v>
          </cell>
          <cell r="D54" t="str">
            <v>32</v>
          </cell>
          <cell r="E54">
            <v>23</v>
          </cell>
          <cell r="F54" t="str">
            <v>2020张之洞班（文管）</v>
          </cell>
          <cell r="G54" t="str">
            <v>专业选修</v>
          </cell>
          <cell r="I54" t="str">
            <v>是</v>
          </cell>
          <cell r="K54" t="str">
            <v>投资项目评估</v>
          </cell>
          <cell r="L54" t="str">
            <v>简德三</v>
          </cell>
          <cell r="M54" t="str">
            <v>上海财大</v>
          </cell>
          <cell r="N54" t="str">
            <v>978-7-5642-2546-9</v>
          </cell>
          <cell r="O54">
            <v>42614</v>
          </cell>
          <cell r="P54" t="str">
            <v>3</v>
          </cell>
          <cell r="Q54" t="str">
            <v>无</v>
          </cell>
          <cell r="R54" t="str">
            <v>否</v>
          </cell>
          <cell r="S54">
            <v>0</v>
          </cell>
          <cell r="T54" t="str">
            <v>否</v>
          </cell>
          <cell r="U54" t="str">
            <v>凌远云</v>
          </cell>
          <cell r="W54" t="str">
            <v>经管</v>
          </cell>
        </row>
        <row r="55">
          <cell r="C55" t="str">
            <v>林业经济学</v>
          </cell>
          <cell r="D55" t="str">
            <v>32</v>
          </cell>
          <cell r="E55">
            <v>68</v>
          </cell>
          <cell r="F55" t="str">
            <v>农经2001农经2002</v>
          </cell>
          <cell r="G55" t="str">
            <v>专业选修</v>
          </cell>
          <cell r="I55" t="str">
            <v>是</v>
          </cell>
          <cell r="K55" t="str">
            <v>林业经济学</v>
          </cell>
          <cell r="L55" t="str">
            <v>刘俊昌</v>
          </cell>
          <cell r="M55" t="str">
            <v>农业</v>
          </cell>
          <cell r="N55" t="str">
            <v>978-7-109-24544-0</v>
          </cell>
          <cell r="O55">
            <v>43313</v>
          </cell>
          <cell r="P55" t="str">
            <v>2</v>
          </cell>
          <cell r="Q55" t="str">
            <v>无</v>
          </cell>
          <cell r="R55" t="str">
            <v>否</v>
          </cell>
          <cell r="S55">
            <v>0</v>
          </cell>
          <cell r="T55" t="str">
            <v>否</v>
          </cell>
          <cell r="U55" t="str">
            <v>闵师</v>
          </cell>
          <cell r="W55" t="str">
            <v>经管</v>
          </cell>
        </row>
        <row r="56">
          <cell r="C56" t="str">
            <v>林业经济学</v>
          </cell>
          <cell r="D56" t="str">
            <v>32</v>
          </cell>
          <cell r="E56">
            <v>23</v>
          </cell>
          <cell r="F56" t="str">
            <v>2020张之洞班（文管）</v>
          </cell>
          <cell r="G56" t="str">
            <v>专业选修</v>
          </cell>
          <cell r="I56" t="str">
            <v>是</v>
          </cell>
          <cell r="K56" t="str">
            <v>林业经济学</v>
          </cell>
          <cell r="L56" t="str">
            <v>刘俊昌</v>
          </cell>
          <cell r="M56" t="str">
            <v>农业</v>
          </cell>
          <cell r="N56" t="str">
            <v>978-7-109-24544-0</v>
          </cell>
          <cell r="O56">
            <v>43313</v>
          </cell>
          <cell r="P56" t="str">
            <v>2</v>
          </cell>
          <cell r="Q56" t="str">
            <v>无</v>
          </cell>
          <cell r="R56" t="str">
            <v>否</v>
          </cell>
          <cell r="S56">
            <v>0</v>
          </cell>
          <cell r="T56" t="str">
            <v>否</v>
          </cell>
          <cell r="U56" t="str">
            <v>闵师</v>
          </cell>
          <cell r="W56" t="str">
            <v>经管</v>
          </cell>
        </row>
        <row r="57">
          <cell r="C57" t="str">
            <v>期货市场理论与实务A</v>
          </cell>
          <cell r="D57" t="str">
            <v>32</v>
          </cell>
          <cell r="E57">
            <v>34</v>
          </cell>
          <cell r="F57" t="str">
            <v>国贸1901</v>
          </cell>
          <cell r="G57" t="str">
            <v>必修</v>
          </cell>
          <cell r="I57" t="str">
            <v>是</v>
          </cell>
          <cell r="K57" t="str">
            <v>期货与期权教程</v>
          </cell>
          <cell r="L57" t="str">
            <v>李一智</v>
          </cell>
          <cell r="M57" t="str">
            <v>清华</v>
          </cell>
          <cell r="N57" t="str">
            <v>978-7-302-46142-5</v>
          </cell>
          <cell r="O57">
            <v>42736</v>
          </cell>
          <cell r="P57" t="str">
            <v>6</v>
          </cell>
          <cell r="Q57" t="str">
            <v>无</v>
          </cell>
          <cell r="R57" t="str">
            <v>否</v>
          </cell>
          <cell r="S57">
            <v>0</v>
          </cell>
          <cell r="T57" t="str">
            <v>否</v>
          </cell>
          <cell r="U57" t="str">
            <v>黄勇</v>
          </cell>
          <cell r="W57" t="str">
            <v>经管</v>
          </cell>
        </row>
        <row r="58">
          <cell r="C58" t="str">
            <v>期货市场理论与实务A</v>
          </cell>
          <cell r="D58" t="str">
            <v>32</v>
          </cell>
          <cell r="E58">
            <v>74</v>
          </cell>
          <cell r="F58" t="str">
            <v>经济1901经济1902经济1903（洞）</v>
          </cell>
          <cell r="G58" t="str">
            <v>专业选修</v>
          </cell>
          <cell r="I58" t="str">
            <v>是</v>
          </cell>
          <cell r="K58" t="str">
            <v>期货与期权教程</v>
          </cell>
          <cell r="L58" t="str">
            <v>李一智</v>
          </cell>
          <cell r="M58" t="str">
            <v>清华</v>
          </cell>
          <cell r="N58" t="str">
            <v>978-7-302-46142-5</v>
          </cell>
          <cell r="O58">
            <v>42736</v>
          </cell>
          <cell r="P58" t="str">
            <v>6</v>
          </cell>
          <cell r="Q58" t="str">
            <v>无</v>
          </cell>
          <cell r="R58" t="str">
            <v>否</v>
          </cell>
          <cell r="S58">
            <v>0</v>
          </cell>
          <cell r="T58" t="str">
            <v>否</v>
          </cell>
          <cell r="U58" t="str">
            <v>黄勇</v>
          </cell>
          <cell r="W58" t="str">
            <v>经管</v>
          </cell>
        </row>
        <row r="59">
          <cell r="C59" t="str">
            <v>财政学</v>
          </cell>
          <cell r="D59" t="str">
            <v>40</v>
          </cell>
          <cell r="E59">
            <v>72</v>
          </cell>
          <cell r="F59" t="str">
            <v>经济统计1901经济统计1902</v>
          </cell>
          <cell r="G59" t="str">
            <v>专业选修</v>
          </cell>
          <cell r="I59" t="str">
            <v>是</v>
          </cell>
          <cell r="K59" t="str">
            <v>公共财政概论</v>
          </cell>
          <cell r="L59" t="str">
            <v>《公共财政概论》编写组</v>
          </cell>
          <cell r="M59" t="str">
            <v>高教</v>
          </cell>
          <cell r="N59" t="str">
            <v>978-7-04-052210-5</v>
          </cell>
          <cell r="O59">
            <v>43678</v>
          </cell>
          <cell r="P59" t="str">
            <v>1</v>
          </cell>
          <cell r="Q59" t="str">
            <v>是</v>
          </cell>
          <cell r="R59" t="str">
            <v>否</v>
          </cell>
          <cell r="S59" t="str">
            <v>马工程教材</v>
          </cell>
          <cell r="T59" t="str">
            <v>否</v>
          </cell>
          <cell r="U59" t="str">
            <v>陶建平</v>
          </cell>
          <cell r="W59" t="str">
            <v>经管</v>
          </cell>
        </row>
        <row r="60">
          <cell r="C60" t="str">
            <v>保险学原理</v>
          </cell>
          <cell r="D60" t="str">
            <v>32</v>
          </cell>
          <cell r="E60">
            <v>30</v>
          </cell>
          <cell r="F60" t="str">
            <v>国贸2001国贸2002（洞班）</v>
          </cell>
          <cell r="G60" t="str">
            <v>专业选修</v>
          </cell>
          <cell r="I60" t="str">
            <v>是</v>
          </cell>
          <cell r="K60" t="str">
            <v>保险学原理</v>
          </cell>
          <cell r="L60" t="str">
            <v>张虹、陈迪红</v>
          </cell>
          <cell r="M60" t="str">
            <v>清华</v>
          </cell>
          <cell r="N60" t="str">
            <v>978-7-302-50578-5</v>
          </cell>
          <cell r="O60">
            <v>43282</v>
          </cell>
          <cell r="P60">
            <v>1</v>
          </cell>
          <cell r="Q60" t="str">
            <v>无</v>
          </cell>
          <cell r="R60" t="str">
            <v>否</v>
          </cell>
          <cell r="S60">
            <v>0</v>
          </cell>
          <cell r="T60" t="str">
            <v>否</v>
          </cell>
          <cell r="U60" t="str">
            <v>柳鹏程</v>
          </cell>
          <cell r="V60">
            <v>2</v>
          </cell>
          <cell r="W60" t="str">
            <v>经管</v>
          </cell>
        </row>
        <row r="61">
          <cell r="C61" t="str">
            <v>保险学原理</v>
          </cell>
          <cell r="D61" t="str">
            <v>32</v>
          </cell>
          <cell r="E61">
            <v>63</v>
          </cell>
          <cell r="F61" t="str">
            <v>经济统计2001经济统计2002经济统计2003（洞班）</v>
          </cell>
          <cell r="G61" t="str">
            <v>专业选修</v>
          </cell>
          <cell r="I61" t="str">
            <v>是</v>
          </cell>
          <cell r="K61" t="str">
            <v>保险学原理</v>
          </cell>
          <cell r="L61" t="str">
            <v>张虹、陈迪红</v>
          </cell>
          <cell r="M61" t="str">
            <v>清华</v>
          </cell>
          <cell r="N61" t="str">
            <v>978-7-302-50578-5</v>
          </cell>
          <cell r="O61">
            <v>43282</v>
          </cell>
          <cell r="P61">
            <v>1</v>
          </cell>
          <cell r="Q61" t="str">
            <v>无</v>
          </cell>
          <cell r="R61" t="str">
            <v>否</v>
          </cell>
          <cell r="S61">
            <v>0</v>
          </cell>
          <cell r="T61" t="str">
            <v>否</v>
          </cell>
          <cell r="U61" t="str">
            <v>柳鹏程</v>
          </cell>
          <cell r="W61" t="str">
            <v>经管</v>
          </cell>
        </row>
        <row r="62">
          <cell r="C62" t="str">
            <v>保险学原理</v>
          </cell>
          <cell r="D62" t="str">
            <v>32</v>
          </cell>
          <cell r="E62">
            <v>70</v>
          </cell>
          <cell r="F62" t="str">
            <v>经济2001经济2002经济2003（洞班）</v>
          </cell>
          <cell r="G62" t="str">
            <v>专业选修</v>
          </cell>
          <cell r="I62" t="str">
            <v>是</v>
          </cell>
          <cell r="K62" t="str">
            <v>保险学原理</v>
          </cell>
          <cell r="L62" t="str">
            <v>张虹、陈迪红</v>
          </cell>
          <cell r="M62" t="str">
            <v>清华</v>
          </cell>
          <cell r="N62" t="str">
            <v>978-7-302-50578-5</v>
          </cell>
          <cell r="O62">
            <v>43282</v>
          </cell>
          <cell r="P62">
            <v>1</v>
          </cell>
          <cell r="Q62" t="str">
            <v>无</v>
          </cell>
          <cell r="R62" t="str">
            <v>否</v>
          </cell>
          <cell r="S62">
            <v>0</v>
          </cell>
          <cell r="T62" t="str">
            <v>否</v>
          </cell>
          <cell r="U62" t="str">
            <v>柳鹏程</v>
          </cell>
          <cell r="W62" t="str">
            <v>经管</v>
          </cell>
        </row>
        <row r="63">
          <cell r="C63" t="str">
            <v>贸易经济学</v>
          </cell>
          <cell r="D63" t="str">
            <v>48</v>
          </cell>
          <cell r="E63">
            <v>74</v>
          </cell>
          <cell r="F63" t="str">
            <v>农经1901农经1902</v>
          </cell>
          <cell r="G63" t="str">
            <v>专业选修</v>
          </cell>
          <cell r="I63" t="str">
            <v>是</v>
          </cell>
          <cell r="K63" t="str">
            <v>贸易经济学</v>
          </cell>
          <cell r="L63" t="str">
            <v>柳思维、高觉明</v>
          </cell>
          <cell r="M63" t="str">
            <v>高等教育出版社</v>
          </cell>
          <cell r="N63" t="str">
            <v>978-7-04-055578-3</v>
          </cell>
          <cell r="O63">
            <v>44348</v>
          </cell>
          <cell r="P63">
            <v>4</v>
          </cell>
          <cell r="Q63" t="str">
            <v>无</v>
          </cell>
          <cell r="R63" t="str">
            <v>否</v>
          </cell>
          <cell r="S63" t="str">
            <v>国家（省）级规划教材</v>
          </cell>
          <cell r="T63" t="str">
            <v>否</v>
          </cell>
          <cell r="U63" t="str">
            <v>李凡</v>
          </cell>
          <cell r="W63" t="str">
            <v>经管</v>
          </cell>
        </row>
        <row r="64">
          <cell r="C64" t="str">
            <v>贸易经济学</v>
          </cell>
          <cell r="D64" t="str">
            <v>48</v>
          </cell>
          <cell r="E64">
            <v>27</v>
          </cell>
          <cell r="F64" t="str">
            <v>2019张之洞班(文管)</v>
          </cell>
          <cell r="G64" t="str">
            <v>专业选修</v>
          </cell>
          <cell r="I64" t="str">
            <v>是</v>
          </cell>
          <cell r="K64" t="str">
            <v>贸易经济学</v>
          </cell>
          <cell r="L64" t="str">
            <v>柳思维、高觉明</v>
          </cell>
          <cell r="M64" t="str">
            <v>高等教育出版社</v>
          </cell>
          <cell r="N64" t="str">
            <v>978-7-04-055578-3</v>
          </cell>
          <cell r="O64">
            <v>44348</v>
          </cell>
          <cell r="P64">
            <v>4</v>
          </cell>
          <cell r="Q64" t="str">
            <v>无</v>
          </cell>
          <cell r="R64" t="str">
            <v>否</v>
          </cell>
          <cell r="S64" t="str">
            <v>国家（省）级规划教材</v>
          </cell>
          <cell r="T64" t="str">
            <v>否</v>
          </cell>
          <cell r="U64" t="str">
            <v>李凡</v>
          </cell>
          <cell r="W64" t="str">
            <v>经管</v>
          </cell>
        </row>
        <row r="65">
          <cell r="C65" t="str">
            <v>贸易经济学</v>
          </cell>
          <cell r="D65" t="str">
            <v>48</v>
          </cell>
          <cell r="E65">
            <v>30</v>
          </cell>
          <cell r="F65" t="str">
            <v>国贸2001国贸2002（洞班）</v>
          </cell>
          <cell r="G65" t="str">
            <v>专业选修</v>
          </cell>
          <cell r="I65" t="str">
            <v>是</v>
          </cell>
          <cell r="K65" t="str">
            <v>贸易经济学</v>
          </cell>
          <cell r="L65" t="str">
            <v>柳思维、高觉明</v>
          </cell>
          <cell r="M65" t="str">
            <v>高等教育出版社</v>
          </cell>
          <cell r="N65" t="str">
            <v>978-7-04-055578-3</v>
          </cell>
          <cell r="O65">
            <v>44348</v>
          </cell>
          <cell r="P65">
            <v>4</v>
          </cell>
          <cell r="Q65" t="str">
            <v>无</v>
          </cell>
          <cell r="R65" t="str">
            <v>否</v>
          </cell>
          <cell r="S65" t="str">
            <v>国家（省）级规划教材</v>
          </cell>
          <cell r="T65" t="str">
            <v>否</v>
          </cell>
          <cell r="U65" t="str">
            <v>李凡</v>
          </cell>
          <cell r="W65" t="str">
            <v>经管</v>
          </cell>
        </row>
        <row r="66">
          <cell r="C66" t="str">
            <v>贸易经济学</v>
          </cell>
          <cell r="D66" t="str">
            <v>48</v>
          </cell>
          <cell r="E66">
            <v>70</v>
          </cell>
          <cell r="F66" t="str">
            <v>经济2001经济2002经济2003（洞班）</v>
          </cell>
          <cell r="G66" t="str">
            <v>必修</v>
          </cell>
          <cell r="I66" t="str">
            <v>是</v>
          </cell>
          <cell r="K66" t="str">
            <v>贸易经济学</v>
          </cell>
          <cell r="L66" t="str">
            <v>柳思维、高觉明</v>
          </cell>
          <cell r="M66" t="str">
            <v>高等教育出版社</v>
          </cell>
          <cell r="N66" t="str">
            <v>978-7-04-055578-3</v>
          </cell>
          <cell r="O66">
            <v>44348</v>
          </cell>
          <cell r="P66">
            <v>4</v>
          </cell>
          <cell r="Q66" t="str">
            <v>无</v>
          </cell>
          <cell r="R66" t="str">
            <v>否</v>
          </cell>
          <cell r="S66" t="str">
            <v>国家（省）级规划教材</v>
          </cell>
          <cell r="T66" t="str">
            <v>否</v>
          </cell>
          <cell r="U66" t="str">
            <v>李凡</v>
          </cell>
          <cell r="W66" t="str">
            <v>经管</v>
          </cell>
        </row>
        <row r="67">
          <cell r="C67" t="str">
            <v>国际贸易实务A</v>
          </cell>
          <cell r="D67" t="str">
            <v>40</v>
          </cell>
          <cell r="E67">
            <v>30</v>
          </cell>
          <cell r="F67" t="str">
            <v>国贸2001国贸2002（洞班）</v>
          </cell>
          <cell r="G67" t="str">
            <v>必修</v>
          </cell>
          <cell r="I67" t="str">
            <v>是</v>
          </cell>
          <cell r="K67" t="str">
            <v>国际贸易实务</v>
          </cell>
          <cell r="L67" t="str">
            <v>刘颖</v>
          </cell>
          <cell r="M67" t="str">
            <v>农业出版社</v>
          </cell>
          <cell r="N67" t="str">
            <v>978-7-10-928296-4</v>
          </cell>
          <cell r="P67">
            <v>2</v>
          </cell>
          <cell r="Q67" t="str">
            <v>无</v>
          </cell>
          <cell r="R67" t="str">
            <v>否</v>
          </cell>
          <cell r="S67" t="str">
            <v>农林院校规划教材</v>
          </cell>
          <cell r="T67" t="str">
            <v>否</v>
          </cell>
          <cell r="U67" t="str">
            <v>马强</v>
          </cell>
          <cell r="W67" t="str">
            <v>经管</v>
          </cell>
        </row>
        <row r="68">
          <cell r="C68" t="str">
            <v>国际贸易实务A</v>
          </cell>
          <cell r="D68" t="str">
            <v>40</v>
          </cell>
          <cell r="E68">
            <v>70</v>
          </cell>
          <cell r="F68" t="str">
            <v>经济2001经济2002经济2003（洞班）</v>
          </cell>
          <cell r="G68" t="str">
            <v>必修</v>
          </cell>
          <cell r="I68" t="str">
            <v>是</v>
          </cell>
          <cell r="K68" t="str">
            <v>国际贸易实务</v>
          </cell>
          <cell r="L68" t="str">
            <v>刘颖</v>
          </cell>
          <cell r="M68" t="str">
            <v>农业出版社</v>
          </cell>
          <cell r="N68" t="str">
            <v>978-7-10-928296-4</v>
          </cell>
          <cell r="P68">
            <v>2</v>
          </cell>
          <cell r="Q68" t="str">
            <v>无</v>
          </cell>
          <cell r="R68" t="str">
            <v>否</v>
          </cell>
          <cell r="S68" t="str">
            <v>农林院校规划教材</v>
          </cell>
          <cell r="T68" t="str">
            <v>否</v>
          </cell>
          <cell r="U68" t="str">
            <v>马强</v>
          </cell>
          <cell r="W68" t="str">
            <v>经管</v>
          </cell>
        </row>
        <row r="69">
          <cell r="C69" t="str">
            <v>国际贸易学</v>
          </cell>
          <cell r="D69" t="str">
            <v>48</v>
          </cell>
          <cell r="E69">
            <v>25</v>
          </cell>
          <cell r="F69" t="str">
            <v>工商1901</v>
          </cell>
          <cell r="G69" t="str">
            <v>专业选修</v>
          </cell>
          <cell r="I69" t="str">
            <v>是</v>
          </cell>
          <cell r="K69" t="str">
            <v>国际贸易</v>
          </cell>
          <cell r="L69" t="str">
            <v>海闻|P.林德特</v>
          </cell>
          <cell r="M69" t="str">
            <v>格致</v>
          </cell>
          <cell r="N69" t="str">
            <v>978-7-5432-2073-7</v>
          </cell>
          <cell r="O69">
            <v>43070</v>
          </cell>
          <cell r="P69" t="str">
            <v>1</v>
          </cell>
          <cell r="Q69" t="str">
            <v>无</v>
          </cell>
          <cell r="R69" t="str">
            <v>否</v>
          </cell>
          <cell r="S69">
            <v>0</v>
          </cell>
          <cell r="T69" t="str">
            <v>否</v>
          </cell>
          <cell r="U69" t="str">
            <v>朱再清</v>
          </cell>
          <cell r="W69" t="str">
            <v>经管</v>
          </cell>
        </row>
        <row r="70">
          <cell r="C70" t="str">
            <v>国际贸易学</v>
          </cell>
          <cell r="D70" t="str">
            <v>48</v>
          </cell>
          <cell r="E70">
            <v>64</v>
          </cell>
          <cell r="F70" t="str">
            <v>人力1901人力1902</v>
          </cell>
          <cell r="G70" t="str">
            <v>专业选修</v>
          </cell>
          <cell r="I70" t="str">
            <v>是</v>
          </cell>
          <cell r="K70" t="str">
            <v>国际贸易</v>
          </cell>
          <cell r="L70" t="str">
            <v>海闻|P.林德特</v>
          </cell>
          <cell r="M70" t="str">
            <v>格致</v>
          </cell>
          <cell r="N70" t="str">
            <v>978-7-5432-2073-7</v>
          </cell>
          <cell r="O70">
            <v>43070</v>
          </cell>
          <cell r="P70" t="str">
            <v>1</v>
          </cell>
          <cell r="Q70" t="str">
            <v>无</v>
          </cell>
          <cell r="R70" t="str">
            <v>否</v>
          </cell>
          <cell r="S70">
            <v>0</v>
          </cell>
          <cell r="T70" t="str">
            <v>否</v>
          </cell>
          <cell r="U70" t="str">
            <v>朱再清</v>
          </cell>
          <cell r="W70" t="str">
            <v>经管</v>
          </cell>
        </row>
        <row r="71">
          <cell r="C71" t="str">
            <v>国际贸易学</v>
          </cell>
          <cell r="D71" t="str">
            <v>48</v>
          </cell>
          <cell r="E71">
            <v>58</v>
          </cell>
          <cell r="F71" t="str">
            <v>市营1901市营1902</v>
          </cell>
          <cell r="G71" t="str">
            <v>专业选修</v>
          </cell>
          <cell r="I71" t="str">
            <v>是</v>
          </cell>
          <cell r="K71" t="str">
            <v>国际贸易</v>
          </cell>
          <cell r="L71" t="str">
            <v>海闻|P.林德特</v>
          </cell>
          <cell r="M71" t="str">
            <v>格致</v>
          </cell>
          <cell r="N71" t="str">
            <v>978-7-5432-2073-7</v>
          </cell>
          <cell r="O71">
            <v>43070</v>
          </cell>
          <cell r="P71" t="str">
            <v>1</v>
          </cell>
          <cell r="Q71" t="str">
            <v>无</v>
          </cell>
          <cell r="R71" t="str">
            <v>否</v>
          </cell>
          <cell r="S71">
            <v>0</v>
          </cell>
          <cell r="T71" t="str">
            <v>否</v>
          </cell>
          <cell r="U71" t="str">
            <v>朱再清</v>
          </cell>
          <cell r="W71" t="str">
            <v>经管</v>
          </cell>
        </row>
        <row r="72">
          <cell r="C72" t="str">
            <v>国际贸易学</v>
          </cell>
          <cell r="D72" t="str">
            <v>48</v>
          </cell>
          <cell r="E72">
            <v>101</v>
          </cell>
          <cell r="F72" t="str">
            <v>园艺1901园艺1902园艺1903</v>
          </cell>
          <cell r="G72" t="str">
            <v>专业选修</v>
          </cell>
          <cell r="I72" t="str">
            <v>是</v>
          </cell>
          <cell r="K72" t="str">
            <v>国际贸易</v>
          </cell>
          <cell r="L72" t="str">
            <v>海闻|P.林德特</v>
          </cell>
          <cell r="M72" t="str">
            <v>格致</v>
          </cell>
          <cell r="N72" t="str">
            <v>978-7-5432-2073-7</v>
          </cell>
          <cell r="O72">
            <v>43070</v>
          </cell>
          <cell r="P72" t="str">
            <v>1</v>
          </cell>
          <cell r="Q72" t="str">
            <v>无</v>
          </cell>
          <cell r="R72" t="str">
            <v>否</v>
          </cell>
          <cell r="S72">
            <v>0</v>
          </cell>
          <cell r="T72" t="str">
            <v>否</v>
          </cell>
          <cell r="U72" t="str">
            <v>朱再清</v>
          </cell>
          <cell r="W72" t="str">
            <v>经管</v>
          </cell>
        </row>
        <row r="73">
          <cell r="C73" t="str">
            <v>国际贸易学</v>
          </cell>
          <cell r="D73" t="str">
            <v>48</v>
          </cell>
          <cell r="E73">
            <v>30</v>
          </cell>
          <cell r="F73" t="str">
            <v>国贸2001国贸2002（洞班）</v>
          </cell>
          <cell r="G73" t="str">
            <v>必修</v>
          </cell>
          <cell r="I73" t="str">
            <v>是</v>
          </cell>
          <cell r="K73" t="str">
            <v>国际贸易</v>
          </cell>
          <cell r="L73" t="str">
            <v>海闻|P.林德特</v>
          </cell>
          <cell r="M73" t="str">
            <v>格致</v>
          </cell>
          <cell r="N73" t="str">
            <v>978-7-5432-2073-7</v>
          </cell>
          <cell r="O73">
            <v>43070</v>
          </cell>
          <cell r="P73" t="str">
            <v>1</v>
          </cell>
          <cell r="Q73" t="str">
            <v>无</v>
          </cell>
          <cell r="R73" t="str">
            <v>否</v>
          </cell>
          <cell r="S73">
            <v>0</v>
          </cell>
          <cell r="T73" t="str">
            <v>否</v>
          </cell>
          <cell r="U73" t="str">
            <v>朱再清</v>
          </cell>
          <cell r="W73" t="str">
            <v>经管</v>
          </cell>
        </row>
        <row r="74">
          <cell r="C74" t="str">
            <v>国际贸易学</v>
          </cell>
          <cell r="D74" t="str">
            <v>48</v>
          </cell>
          <cell r="E74">
            <v>63</v>
          </cell>
          <cell r="F74" t="str">
            <v>经济统计2001经济统计2002经济统计2003（洞班）</v>
          </cell>
          <cell r="G74" t="str">
            <v>专业选修</v>
          </cell>
          <cell r="I74" t="str">
            <v>是</v>
          </cell>
          <cell r="K74" t="str">
            <v>国际贸易</v>
          </cell>
          <cell r="L74" t="str">
            <v>海闻|P.林德特</v>
          </cell>
          <cell r="M74" t="str">
            <v>格致</v>
          </cell>
          <cell r="N74" t="str">
            <v>978-7-5432-2073-7</v>
          </cell>
          <cell r="O74">
            <v>43070</v>
          </cell>
          <cell r="P74" t="str">
            <v>1</v>
          </cell>
          <cell r="Q74" t="str">
            <v>无</v>
          </cell>
          <cell r="R74" t="str">
            <v>否</v>
          </cell>
          <cell r="S74">
            <v>0</v>
          </cell>
          <cell r="T74" t="str">
            <v>否</v>
          </cell>
          <cell r="U74" t="str">
            <v>朱再清</v>
          </cell>
          <cell r="W74" t="str">
            <v>经管</v>
          </cell>
        </row>
        <row r="75">
          <cell r="C75" t="str">
            <v>国际贸易学</v>
          </cell>
          <cell r="D75" t="str">
            <v>48</v>
          </cell>
          <cell r="E75">
            <v>70</v>
          </cell>
          <cell r="F75" t="str">
            <v>经济2001经济2002经济2003（洞班）</v>
          </cell>
          <cell r="G75" t="str">
            <v>专业选修</v>
          </cell>
          <cell r="I75" t="str">
            <v>是</v>
          </cell>
          <cell r="K75" t="str">
            <v>国际贸易</v>
          </cell>
          <cell r="L75" t="str">
            <v>海闻|P.林德特</v>
          </cell>
          <cell r="M75" t="str">
            <v>格致</v>
          </cell>
          <cell r="N75" t="str">
            <v>978-7-5432-2073-7</v>
          </cell>
          <cell r="O75">
            <v>43070</v>
          </cell>
          <cell r="P75" t="str">
            <v>1</v>
          </cell>
          <cell r="Q75" t="str">
            <v>无</v>
          </cell>
          <cell r="R75" t="str">
            <v>否</v>
          </cell>
          <cell r="S75">
            <v>0</v>
          </cell>
          <cell r="T75" t="str">
            <v>否</v>
          </cell>
          <cell r="U75" t="str">
            <v>朱再清</v>
          </cell>
          <cell r="W75" t="str">
            <v>经管</v>
          </cell>
        </row>
        <row r="76">
          <cell r="C76" t="str">
            <v>产业经济学</v>
          </cell>
          <cell r="D76" t="str">
            <v>40</v>
          </cell>
          <cell r="E76">
            <v>74</v>
          </cell>
          <cell r="F76" t="str">
            <v>农经1901农经1902</v>
          </cell>
          <cell r="G76" t="str">
            <v>专业选修</v>
          </cell>
          <cell r="I76" t="str">
            <v>是</v>
          </cell>
          <cell r="K76" t="str">
            <v>产业组织理论</v>
          </cell>
          <cell r="L76" t="str">
            <v>吴汉洪</v>
          </cell>
          <cell r="M76" t="str">
            <v>人大</v>
          </cell>
          <cell r="N76" t="str">
            <v>978-7-300-25973-4 </v>
          </cell>
          <cell r="O76">
            <v>43313</v>
          </cell>
          <cell r="P76" t="str">
            <v>2</v>
          </cell>
          <cell r="Q76" t="str">
            <v>无</v>
          </cell>
          <cell r="R76" t="str">
            <v>否</v>
          </cell>
          <cell r="S76">
            <v>0</v>
          </cell>
          <cell r="T76" t="str">
            <v>否</v>
          </cell>
          <cell r="U76" t="str">
            <v>曾光</v>
          </cell>
          <cell r="W76" t="str">
            <v>经管</v>
          </cell>
        </row>
        <row r="77">
          <cell r="C77" t="str">
            <v>产业经济学</v>
          </cell>
          <cell r="D77" t="str">
            <v>40</v>
          </cell>
          <cell r="E77">
            <v>27</v>
          </cell>
          <cell r="F77" t="str">
            <v>2019张之洞班(文管)</v>
          </cell>
          <cell r="G77" t="str">
            <v>专业选修</v>
          </cell>
          <cell r="I77" t="str">
            <v>是</v>
          </cell>
          <cell r="K77" t="str">
            <v>产业组织理论</v>
          </cell>
          <cell r="L77" t="str">
            <v>吴汉洪</v>
          </cell>
          <cell r="M77" t="str">
            <v>人大</v>
          </cell>
          <cell r="N77" t="str">
            <v>978-7-300-25973-4 </v>
          </cell>
          <cell r="O77">
            <v>43313</v>
          </cell>
          <cell r="P77" t="str">
            <v>2</v>
          </cell>
          <cell r="Q77" t="str">
            <v>无</v>
          </cell>
          <cell r="R77" t="str">
            <v>否</v>
          </cell>
          <cell r="S77">
            <v>0</v>
          </cell>
          <cell r="T77" t="str">
            <v>否</v>
          </cell>
          <cell r="U77" t="str">
            <v>曾光</v>
          </cell>
          <cell r="W77" t="str">
            <v>经管</v>
          </cell>
        </row>
        <row r="78">
          <cell r="C78" t="str">
            <v>产业经济学</v>
          </cell>
          <cell r="D78" t="str">
            <v>40</v>
          </cell>
          <cell r="E78">
            <v>30</v>
          </cell>
          <cell r="F78" t="str">
            <v>工商2001</v>
          </cell>
          <cell r="G78" t="str">
            <v>专业选修</v>
          </cell>
          <cell r="I78" t="str">
            <v>是</v>
          </cell>
          <cell r="K78" t="str">
            <v>产业组织理论</v>
          </cell>
          <cell r="L78" t="str">
            <v>吴汉洪</v>
          </cell>
          <cell r="M78" t="str">
            <v>人大</v>
          </cell>
          <cell r="N78" t="str">
            <v>978-7-300-25973-4 </v>
          </cell>
          <cell r="O78">
            <v>43313</v>
          </cell>
          <cell r="P78" t="str">
            <v>2</v>
          </cell>
          <cell r="Q78" t="str">
            <v>无</v>
          </cell>
          <cell r="R78" t="str">
            <v>否</v>
          </cell>
          <cell r="S78">
            <v>0</v>
          </cell>
          <cell r="T78" t="str">
            <v>否</v>
          </cell>
          <cell r="U78" t="str">
            <v>曾光</v>
          </cell>
          <cell r="W78" t="str">
            <v>经管</v>
          </cell>
        </row>
        <row r="79">
          <cell r="C79" t="str">
            <v>产业经济学</v>
          </cell>
          <cell r="D79" t="str">
            <v>40</v>
          </cell>
          <cell r="E79">
            <v>70</v>
          </cell>
          <cell r="F79" t="str">
            <v>经济2001经济2002经济2003（洞班）</v>
          </cell>
          <cell r="G79" t="str">
            <v>必修</v>
          </cell>
          <cell r="I79" t="str">
            <v>是</v>
          </cell>
          <cell r="K79" t="str">
            <v>产业组织理论</v>
          </cell>
          <cell r="L79" t="str">
            <v>吴汉洪</v>
          </cell>
          <cell r="M79" t="str">
            <v>人大</v>
          </cell>
          <cell r="N79" t="str">
            <v>978-7-300-25973-4 </v>
          </cell>
          <cell r="O79">
            <v>43313</v>
          </cell>
          <cell r="P79" t="str">
            <v>2</v>
          </cell>
          <cell r="Q79" t="str">
            <v>无</v>
          </cell>
          <cell r="R79" t="str">
            <v>否</v>
          </cell>
          <cell r="S79">
            <v>0</v>
          </cell>
          <cell r="T79" t="str">
            <v>否</v>
          </cell>
          <cell r="U79" t="str">
            <v>曾光</v>
          </cell>
          <cell r="W79" t="str">
            <v>经管</v>
          </cell>
        </row>
        <row r="80">
          <cell r="C80" t="str">
            <v>公共经济学</v>
          </cell>
          <cell r="D80" t="str">
            <v>40</v>
          </cell>
          <cell r="E80">
            <v>74</v>
          </cell>
          <cell r="F80" t="str">
            <v>经济1901经济1902经济1903（洞）</v>
          </cell>
          <cell r="G80" t="str">
            <v>必修</v>
          </cell>
          <cell r="I80" t="str">
            <v>是</v>
          </cell>
          <cell r="K80" t="str">
            <v>公共财政概论</v>
          </cell>
          <cell r="L80" t="str">
            <v>《公共财政概论》编写组</v>
          </cell>
          <cell r="M80" t="str">
            <v>高教</v>
          </cell>
          <cell r="N80" t="str">
            <v>978-7-04-052210-5</v>
          </cell>
          <cell r="O80">
            <v>43678</v>
          </cell>
          <cell r="P80">
            <v>1</v>
          </cell>
          <cell r="Q80" t="str">
            <v>是</v>
          </cell>
          <cell r="R80" t="str">
            <v>否</v>
          </cell>
          <cell r="S80" t="str">
            <v>马工程教材</v>
          </cell>
          <cell r="T80" t="str">
            <v>否</v>
          </cell>
          <cell r="U80" t="str">
            <v>涂涛涛</v>
          </cell>
          <cell r="V80">
            <v>2</v>
          </cell>
          <cell r="W80" t="str">
            <v>经管</v>
          </cell>
        </row>
        <row r="81">
          <cell r="C81" t="str">
            <v>国际投资学</v>
          </cell>
          <cell r="D81" t="str">
            <v>32</v>
          </cell>
          <cell r="E81">
            <v>30</v>
          </cell>
          <cell r="F81" t="str">
            <v>国贸2001国贸2002（洞班）</v>
          </cell>
          <cell r="G81" t="str">
            <v>专业选修</v>
          </cell>
          <cell r="I81" t="str">
            <v>是</v>
          </cell>
          <cell r="K81" t="str">
            <v>国际投资学</v>
          </cell>
          <cell r="L81" t="str">
            <v>杨晔|杨大楷</v>
          </cell>
          <cell r="M81" t="str">
            <v>上海财大</v>
          </cell>
          <cell r="N81" t="str">
            <v>978-7-5642-2149-2</v>
          </cell>
          <cell r="O81">
            <v>42217</v>
          </cell>
          <cell r="P81" t="str">
            <v>5</v>
          </cell>
          <cell r="Q81" t="str">
            <v>无</v>
          </cell>
          <cell r="R81" t="str">
            <v>否</v>
          </cell>
          <cell r="S81">
            <v>0</v>
          </cell>
          <cell r="T81" t="str">
            <v>否</v>
          </cell>
          <cell r="U81" t="str">
            <v>马春艳</v>
          </cell>
          <cell r="W81" t="str">
            <v>经管</v>
          </cell>
        </row>
        <row r="82">
          <cell r="C82" t="str">
            <v>世界经济学</v>
          </cell>
          <cell r="D82" t="str">
            <v>40</v>
          </cell>
          <cell r="E82">
            <v>30</v>
          </cell>
          <cell r="F82" t="str">
            <v>国贸2001国贸2002（洞班）</v>
          </cell>
          <cell r="G82" t="str">
            <v>专业选修</v>
          </cell>
          <cell r="I82" t="str">
            <v>是</v>
          </cell>
          <cell r="K82" t="str">
            <v>世界经济概论（第二版）</v>
          </cell>
          <cell r="L82" t="str">
            <v>《世界经济概论》编写组</v>
          </cell>
          <cell r="M82" t="str">
            <v>高教</v>
          </cell>
          <cell r="N82" t="str">
            <v>978-7-04-053730-7</v>
          </cell>
          <cell r="P82">
            <v>2</v>
          </cell>
          <cell r="Q82" t="str">
            <v>是</v>
          </cell>
          <cell r="R82" t="str">
            <v>否</v>
          </cell>
          <cell r="S82" t="str">
            <v>马工程教材</v>
          </cell>
          <cell r="T82" t="str">
            <v>否</v>
          </cell>
          <cell r="U82" t="str">
            <v>毛海欧</v>
          </cell>
          <cell r="W82" t="str">
            <v>经管</v>
          </cell>
        </row>
        <row r="83">
          <cell r="C83" t="str">
            <v>世界经济学</v>
          </cell>
          <cell r="D83" t="str">
            <v>40</v>
          </cell>
          <cell r="E83">
            <v>70</v>
          </cell>
          <cell r="F83" t="str">
            <v>经济2001经济2002经济2003（洞班）</v>
          </cell>
          <cell r="G83" t="str">
            <v>专业选修</v>
          </cell>
          <cell r="I83" t="str">
            <v>是</v>
          </cell>
          <cell r="K83" t="str">
            <v>世界经济概论（第二版）</v>
          </cell>
          <cell r="L83" t="str">
            <v>《世界经济概论》编写组</v>
          </cell>
          <cell r="M83" t="str">
            <v>高教</v>
          </cell>
          <cell r="N83" t="str">
            <v>978-7-04-053730-7</v>
          </cell>
          <cell r="P83">
            <v>2</v>
          </cell>
          <cell r="Q83" t="str">
            <v>是</v>
          </cell>
          <cell r="R83" t="str">
            <v>否</v>
          </cell>
          <cell r="S83" t="str">
            <v>马工程教材</v>
          </cell>
          <cell r="T83" t="str">
            <v>否</v>
          </cell>
          <cell r="U83" t="str">
            <v>毛海欧</v>
          </cell>
          <cell r="W83" t="str">
            <v>经管</v>
          </cell>
        </row>
        <row r="84">
          <cell r="C84" t="str">
            <v>国际金融</v>
          </cell>
          <cell r="D84" t="str">
            <v>32</v>
          </cell>
          <cell r="E84">
            <v>64</v>
          </cell>
          <cell r="F84" t="str">
            <v>财管2001财管2002财管2003（洞班）</v>
          </cell>
          <cell r="G84" t="str">
            <v>专业选修</v>
          </cell>
          <cell r="I84" t="str">
            <v>是</v>
          </cell>
          <cell r="K84" t="str">
            <v>国际金融</v>
          </cell>
          <cell r="L84" t="str">
            <v>王晓光</v>
          </cell>
          <cell r="M84" t="str">
            <v>清华</v>
          </cell>
          <cell r="N84" t="str">
            <v>978-7-302-52400-7 </v>
          </cell>
          <cell r="O84">
            <v>43556</v>
          </cell>
          <cell r="P84" t="str">
            <v>5</v>
          </cell>
          <cell r="Q84" t="str">
            <v>无</v>
          </cell>
          <cell r="R84" t="str">
            <v>否</v>
          </cell>
          <cell r="S84">
            <v>0</v>
          </cell>
          <cell r="T84" t="str">
            <v>否</v>
          </cell>
          <cell r="U84" t="str">
            <v>黄勇</v>
          </cell>
          <cell r="W84" t="str">
            <v>经管</v>
          </cell>
        </row>
        <row r="85">
          <cell r="C85" t="str">
            <v>农业政策学</v>
          </cell>
          <cell r="D85" t="str">
            <v>32</v>
          </cell>
          <cell r="E85">
            <v>47</v>
          </cell>
          <cell r="F85" t="str">
            <v>行政管理1901行政管理1902</v>
          </cell>
          <cell r="G85" t="str">
            <v>专业选修</v>
          </cell>
          <cell r="I85" t="str">
            <v>是</v>
          </cell>
          <cell r="K85" t="str">
            <v>农业政策学</v>
          </cell>
          <cell r="L85" t="str">
            <v>钟甫宁</v>
          </cell>
          <cell r="M85" t="str">
            <v>农业</v>
          </cell>
          <cell r="N85" t="str">
            <v>978-7-109-15618-0</v>
          </cell>
          <cell r="O85">
            <v>40634</v>
          </cell>
          <cell r="P85" t="str">
            <v>3</v>
          </cell>
          <cell r="Q85" t="str">
            <v>无</v>
          </cell>
          <cell r="R85" t="str">
            <v>否</v>
          </cell>
          <cell r="S85">
            <v>0</v>
          </cell>
          <cell r="T85" t="str">
            <v>否</v>
          </cell>
          <cell r="U85" t="str">
            <v>王宏杰</v>
          </cell>
          <cell r="W85" t="str">
            <v>经管</v>
          </cell>
        </row>
        <row r="86">
          <cell r="C86" t="str">
            <v>农业政策学</v>
          </cell>
          <cell r="D86" t="str">
            <v>32</v>
          </cell>
          <cell r="E86">
            <v>68</v>
          </cell>
          <cell r="F86" t="str">
            <v>农经2001农经2002</v>
          </cell>
          <cell r="G86" t="str">
            <v>必修</v>
          </cell>
          <cell r="I86" t="str">
            <v>是</v>
          </cell>
          <cell r="K86" t="str">
            <v>农业政策学</v>
          </cell>
          <cell r="L86" t="str">
            <v>钟甫宁</v>
          </cell>
          <cell r="M86" t="str">
            <v>农业</v>
          </cell>
          <cell r="N86" t="str">
            <v>978-7-109-15618-0</v>
          </cell>
          <cell r="O86">
            <v>40634</v>
          </cell>
          <cell r="P86" t="str">
            <v>3</v>
          </cell>
          <cell r="Q86" t="str">
            <v>无</v>
          </cell>
          <cell r="R86" t="str">
            <v>否</v>
          </cell>
          <cell r="S86">
            <v>0</v>
          </cell>
          <cell r="T86" t="str">
            <v>否</v>
          </cell>
          <cell r="U86" t="str">
            <v>王宏杰</v>
          </cell>
          <cell r="W86" t="str">
            <v>经管</v>
          </cell>
        </row>
        <row r="87">
          <cell r="C87" t="str">
            <v>农业政策学</v>
          </cell>
          <cell r="D87" t="str">
            <v>32</v>
          </cell>
          <cell r="E87">
            <v>23</v>
          </cell>
          <cell r="F87" t="str">
            <v>2020张之洞班（文管）</v>
          </cell>
          <cell r="G87" t="str">
            <v>必修</v>
          </cell>
          <cell r="I87" t="str">
            <v>是</v>
          </cell>
          <cell r="K87" t="str">
            <v>农业政策学</v>
          </cell>
          <cell r="L87" t="str">
            <v>钟甫宁</v>
          </cell>
          <cell r="M87" t="str">
            <v>农业</v>
          </cell>
          <cell r="N87" t="str">
            <v>978-7-109-15618-0</v>
          </cell>
          <cell r="O87">
            <v>40634</v>
          </cell>
          <cell r="P87" t="str">
            <v>3</v>
          </cell>
          <cell r="Q87" t="str">
            <v>无</v>
          </cell>
          <cell r="R87" t="str">
            <v>否</v>
          </cell>
          <cell r="S87">
            <v>0</v>
          </cell>
          <cell r="T87" t="str">
            <v>否</v>
          </cell>
          <cell r="U87" t="str">
            <v>王宏杰</v>
          </cell>
          <cell r="W87" t="str">
            <v>经管</v>
          </cell>
        </row>
        <row r="88">
          <cell r="C88" t="str">
            <v>国际经济合作</v>
          </cell>
          <cell r="D88" t="str">
            <v>32</v>
          </cell>
          <cell r="E88">
            <v>103</v>
          </cell>
          <cell r="F88" t="str">
            <v>农学1901农学1902农学1903</v>
          </cell>
          <cell r="G88" t="str">
            <v>专业选修</v>
          </cell>
          <cell r="H88" t="str">
            <v>停开</v>
          </cell>
          <cell r="U88" t="e">
            <v>#N/A</v>
          </cell>
          <cell r="W88" t="str">
            <v>经管</v>
          </cell>
        </row>
        <row r="89">
          <cell r="C89" t="str">
            <v>新制度经济学</v>
          </cell>
          <cell r="D89" t="str">
            <v>32</v>
          </cell>
          <cell r="E89">
            <v>25</v>
          </cell>
          <cell r="F89" t="str">
            <v>工商1901</v>
          </cell>
          <cell r="G89" t="str">
            <v>专业选修</v>
          </cell>
          <cell r="I89" t="str">
            <v>是</v>
          </cell>
          <cell r="K89" t="str">
            <v>新制度经济学</v>
          </cell>
          <cell r="L89" t="str">
            <v>卢现祥，朱巧玲</v>
          </cell>
          <cell r="M89" t="str">
            <v>北京大学出版社</v>
          </cell>
          <cell r="N89" t="str">
            <v>978-7-30-131746-4</v>
          </cell>
          <cell r="O89">
            <v>44166</v>
          </cell>
          <cell r="P89">
            <v>3</v>
          </cell>
          <cell r="Q89" t="str">
            <v>无</v>
          </cell>
          <cell r="R89" t="str">
            <v>否</v>
          </cell>
          <cell r="T89" t="str">
            <v>否</v>
          </cell>
          <cell r="U89" t="str">
            <v>章胜勇</v>
          </cell>
          <cell r="V89">
            <v>1</v>
          </cell>
          <cell r="W89" t="str">
            <v>经管</v>
          </cell>
        </row>
        <row r="90">
          <cell r="C90" t="str">
            <v>新制度经济学</v>
          </cell>
          <cell r="D90" t="str">
            <v>32</v>
          </cell>
          <cell r="E90">
            <v>74</v>
          </cell>
          <cell r="F90" t="str">
            <v>农经1901农经1902</v>
          </cell>
          <cell r="G90" t="str">
            <v>专业选修</v>
          </cell>
          <cell r="I90" t="str">
            <v>是</v>
          </cell>
          <cell r="K90" t="str">
            <v>新制度经济学</v>
          </cell>
          <cell r="L90" t="str">
            <v>卢现祥，朱巧玲</v>
          </cell>
          <cell r="M90" t="str">
            <v>北京大学出版社</v>
          </cell>
          <cell r="N90" t="str">
            <v>978-7-30-131746-4</v>
          </cell>
          <cell r="O90">
            <v>44166</v>
          </cell>
          <cell r="P90">
            <v>3</v>
          </cell>
          <cell r="Q90" t="str">
            <v>无</v>
          </cell>
          <cell r="R90" t="str">
            <v>否</v>
          </cell>
          <cell r="T90" t="str">
            <v>否</v>
          </cell>
          <cell r="U90" t="str">
            <v>章胜勇</v>
          </cell>
          <cell r="W90" t="str">
            <v>经管</v>
          </cell>
        </row>
        <row r="91">
          <cell r="C91" t="str">
            <v>新制度经济学</v>
          </cell>
          <cell r="D91" t="str">
            <v>32</v>
          </cell>
          <cell r="E91">
            <v>64</v>
          </cell>
          <cell r="F91" t="str">
            <v>人力1901人力1902</v>
          </cell>
          <cell r="G91" t="str">
            <v>专业选修</v>
          </cell>
          <cell r="I91" t="str">
            <v>是</v>
          </cell>
          <cell r="K91" t="str">
            <v>新制度经济学</v>
          </cell>
          <cell r="L91" t="str">
            <v>卢现祥，朱巧玲</v>
          </cell>
          <cell r="M91" t="str">
            <v>北京大学出版社</v>
          </cell>
          <cell r="N91" t="str">
            <v>978-7-30-131746-4</v>
          </cell>
          <cell r="O91">
            <v>44166</v>
          </cell>
          <cell r="P91">
            <v>3</v>
          </cell>
          <cell r="Q91" t="str">
            <v>无</v>
          </cell>
          <cell r="R91" t="str">
            <v>否</v>
          </cell>
          <cell r="T91" t="str">
            <v>否</v>
          </cell>
          <cell r="U91" t="str">
            <v>章胜勇</v>
          </cell>
          <cell r="W91" t="str">
            <v>经管</v>
          </cell>
        </row>
        <row r="92">
          <cell r="C92" t="str">
            <v>新制度经济学</v>
          </cell>
          <cell r="D92" t="str">
            <v>32</v>
          </cell>
          <cell r="E92">
            <v>58</v>
          </cell>
          <cell r="F92" t="str">
            <v>市营1901市营1902</v>
          </cell>
          <cell r="G92" t="str">
            <v>专业选修</v>
          </cell>
          <cell r="I92" t="str">
            <v>是</v>
          </cell>
          <cell r="K92" t="str">
            <v>新制度经济学</v>
          </cell>
          <cell r="L92" t="str">
            <v>卢现祥，朱巧玲</v>
          </cell>
          <cell r="M92" t="str">
            <v>北京大学出版社</v>
          </cell>
          <cell r="N92" t="str">
            <v>978-7-30-131746-4</v>
          </cell>
          <cell r="O92">
            <v>44166</v>
          </cell>
          <cell r="P92">
            <v>3</v>
          </cell>
          <cell r="Q92" t="str">
            <v>无</v>
          </cell>
          <cell r="R92" t="str">
            <v>否</v>
          </cell>
          <cell r="T92" t="str">
            <v>否</v>
          </cell>
          <cell r="U92" t="str">
            <v>章胜勇</v>
          </cell>
          <cell r="W92" t="str">
            <v>经管</v>
          </cell>
        </row>
        <row r="93">
          <cell r="C93" t="str">
            <v>新制度经济学</v>
          </cell>
          <cell r="D93" t="str">
            <v>32</v>
          </cell>
          <cell r="E93">
            <v>27</v>
          </cell>
          <cell r="F93" t="str">
            <v>2019张之洞班(文管)</v>
          </cell>
          <cell r="G93" t="str">
            <v>专业选修</v>
          </cell>
          <cell r="I93" t="str">
            <v>是</v>
          </cell>
          <cell r="K93" t="str">
            <v>新制度经济学</v>
          </cell>
          <cell r="L93" t="str">
            <v>卢现祥，朱巧玲</v>
          </cell>
          <cell r="M93" t="str">
            <v>北京大学出版社</v>
          </cell>
          <cell r="N93" t="str">
            <v>978-7-30-131746-4</v>
          </cell>
          <cell r="O93">
            <v>44166</v>
          </cell>
          <cell r="P93">
            <v>3</v>
          </cell>
          <cell r="Q93" t="str">
            <v>无</v>
          </cell>
          <cell r="R93" t="str">
            <v>否</v>
          </cell>
          <cell r="T93" t="str">
            <v>否</v>
          </cell>
          <cell r="U93" t="str">
            <v>章胜勇</v>
          </cell>
          <cell r="W93" t="str">
            <v>经管</v>
          </cell>
        </row>
        <row r="94">
          <cell r="C94" t="str">
            <v>商务谈判</v>
          </cell>
          <cell r="D94" t="str">
            <v>32</v>
          </cell>
          <cell r="E94">
            <v>69</v>
          </cell>
          <cell r="F94" t="str">
            <v>工程管理1901工程管理1902</v>
          </cell>
          <cell r="G94" t="str">
            <v>专业选修</v>
          </cell>
          <cell r="I94" t="str">
            <v>是</v>
          </cell>
          <cell r="K94" t="str">
            <v>商务谈判</v>
          </cell>
          <cell r="L94" t="str">
            <v>樊建廷</v>
          </cell>
          <cell r="M94" t="str">
            <v>东北财大</v>
          </cell>
          <cell r="N94" t="str">
            <v>978-7-5654-3093-0</v>
          </cell>
          <cell r="O94">
            <v>42856</v>
          </cell>
          <cell r="P94" t="str">
            <v>5</v>
          </cell>
          <cell r="Q94" t="str">
            <v>无</v>
          </cell>
          <cell r="R94" t="str">
            <v>否</v>
          </cell>
          <cell r="S94">
            <v>0</v>
          </cell>
          <cell r="T94" t="str">
            <v>否</v>
          </cell>
          <cell r="U94" t="str">
            <v>马强</v>
          </cell>
          <cell r="W94" t="str">
            <v>经管</v>
          </cell>
        </row>
        <row r="95">
          <cell r="C95" t="str">
            <v>企业经济活动分析</v>
          </cell>
          <cell r="D95" t="str">
            <v>32</v>
          </cell>
          <cell r="E95">
            <v>30</v>
          </cell>
          <cell r="F95" t="str">
            <v>国贸2001国贸2002（洞班）</v>
          </cell>
          <cell r="G95" t="str">
            <v>专业选修</v>
          </cell>
          <cell r="I95" t="str">
            <v>否</v>
          </cell>
          <cell r="J95" t="str">
            <v>暂无合适</v>
          </cell>
          <cell r="K95">
            <v>0</v>
          </cell>
          <cell r="L95">
            <v>0</v>
          </cell>
          <cell r="M95">
            <v>0</v>
          </cell>
          <cell r="N95">
            <v>0</v>
          </cell>
          <cell r="P95">
            <v>0</v>
          </cell>
          <cell r="S95">
            <v>0</v>
          </cell>
          <cell r="T95">
            <v>0</v>
          </cell>
          <cell r="U95" t="str">
            <v>黄勇</v>
          </cell>
          <cell r="W95" t="str">
            <v>经管</v>
          </cell>
        </row>
        <row r="96">
          <cell r="C96" t="str">
            <v>企业经济活动分析</v>
          </cell>
          <cell r="D96" t="str">
            <v>32</v>
          </cell>
          <cell r="E96">
            <v>70</v>
          </cell>
          <cell r="F96" t="str">
            <v>经济2001经济2002经济2003（洞班）</v>
          </cell>
          <cell r="G96" t="str">
            <v>专业选修</v>
          </cell>
          <cell r="I96" t="str">
            <v>否</v>
          </cell>
          <cell r="J96" t="str">
            <v>暂无合适</v>
          </cell>
          <cell r="K96">
            <v>0</v>
          </cell>
          <cell r="L96">
            <v>0</v>
          </cell>
          <cell r="M96">
            <v>0</v>
          </cell>
          <cell r="N96">
            <v>0</v>
          </cell>
          <cell r="P96">
            <v>0</v>
          </cell>
          <cell r="S96">
            <v>0</v>
          </cell>
          <cell r="T96">
            <v>0</v>
          </cell>
          <cell r="U96" t="str">
            <v>黄勇</v>
          </cell>
          <cell r="W96" t="str">
            <v>经管</v>
          </cell>
        </row>
        <row r="97">
          <cell r="C97" t="str">
            <v>期货市场理论与实务B</v>
          </cell>
          <cell r="D97" t="str">
            <v>32</v>
          </cell>
          <cell r="E97">
            <v>72</v>
          </cell>
          <cell r="F97" t="str">
            <v>经济统计1901经济统计1902</v>
          </cell>
          <cell r="G97" t="str">
            <v>专业选修</v>
          </cell>
          <cell r="I97" t="str">
            <v>是</v>
          </cell>
          <cell r="K97" t="str">
            <v>期货与期权教程</v>
          </cell>
          <cell r="L97" t="str">
            <v>李一智</v>
          </cell>
          <cell r="M97" t="str">
            <v>清华</v>
          </cell>
          <cell r="N97" t="str">
            <v>978-7-302-46142-5</v>
          </cell>
          <cell r="O97">
            <v>42736</v>
          </cell>
          <cell r="P97" t="str">
            <v>6</v>
          </cell>
          <cell r="Q97" t="str">
            <v>无</v>
          </cell>
          <cell r="R97" t="str">
            <v>否</v>
          </cell>
          <cell r="S97">
            <v>0</v>
          </cell>
          <cell r="T97" t="str">
            <v>否</v>
          </cell>
          <cell r="U97" t="str">
            <v>黄勇</v>
          </cell>
          <cell r="W97" t="str">
            <v>经管</v>
          </cell>
        </row>
        <row r="98">
          <cell r="C98" t="str">
            <v>经济学原理</v>
          </cell>
          <cell r="D98" t="str">
            <v>40</v>
          </cell>
          <cell r="E98">
            <v>66</v>
          </cell>
          <cell r="F98" t="str">
            <v>植科1901植科1902</v>
          </cell>
          <cell r="G98" t="str">
            <v>专业选修</v>
          </cell>
          <cell r="I98" t="str">
            <v>是</v>
          </cell>
          <cell r="K98" t="str">
            <v>西方经济学(上册)</v>
          </cell>
          <cell r="L98" t="str">
            <v>《西方经济学》编写组</v>
          </cell>
          <cell r="M98" t="str">
            <v>高等教育出版社</v>
          </cell>
          <cell r="N98" t="str">
            <v>978-7-04-052553-3</v>
          </cell>
          <cell r="O98">
            <v>43709</v>
          </cell>
          <cell r="P98" t="str">
            <v>2</v>
          </cell>
          <cell r="Q98" t="str">
            <v>是</v>
          </cell>
          <cell r="R98" t="str">
            <v>否</v>
          </cell>
          <cell r="S98" t="str">
            <v>马工程教材</v>
          </cell>
          <cell r="T98" t="str">
            <v>是</v>
          </cell>
          <cell r="U98" t="str">
            <v>马春艳</v>
          </cell>
          <cell r="W98" t="str">
            <v>经管</v>
          </cell>
        </row>
        <row r="99">
          <cell r="C99" t="str">
            <v>经济学原理</v>
          </cell>
          <cell r="D99" t="str">
            <v>40</v>
          </cell>
          <cell r="E99">
            <v>97</v>
          </cell>
          <cell r="F99" t="str">
            <v>广告学2001广告学2002广告学2003</v>
          </cell>
          <cell r="G99" t="str">
            <v>专业选修</v>
          </cell>
          <cell r="I99" t="str">
            <v>是</v>
          </cell>
          <cell r="K99" t="str">
            <v>西方经济学(上册)</v>
          </cell>
          <cell r="L99" t="str">
            <v>《西方经济学》编写组</v>
          </cell>
          <cell r="M99" t="str">
            <v>高等教育出版社</v>
          </cell>
          <cell r="N99" t="str">
            <v>978-7-04-052553-3</v>
          </cell>
          <cell r="O99">
            <v>43709</v>
          </cell>
          <cell r="P99" t="str">
            <v>2</v>
          </cell>
          <cell r="Q99" t="str">
            <v>是</v>
          </cell>
          <cell r="R99" t="str">
            <v>否</v>
          </cell>
          <cell r="S99" t="str">
            <v>马工程教材</v>
          </cell>
          <cell r="T99" t="str">
            <v>是</v>
          </cell>
          <cell r="U99" t="str">
            <v>马春艳</v>
          </cell>
          <cell r="W99" t="str">
            <v>经管</v>
          </cell>
        </row>
        <row r="100">
          <cell r="C100" t="str">
            <v>经济学原理</v>
          </cell>
          <cell r="D100" t="str">
            <v>40</v>
          </cell>
          <cell r="E100">
            <v>81</v>
          </cell>
          <cell r="F100" t="str">
            <v>农学2001农学2002农学2003</v>
          </cell>
          <cell r="G100" t="str">
            <v>专业选修</v>
          </cell>
          <cell r="I100" t="str">
            <v>是</v>
          </cell>
          <cell r="K100" t="str">
            <v>西方经济学(上册)</v>
          </cell>
          <cell r="L100" t="str">
            <v>《西方经济学》编写组</v>
          </cell>
          <cell r="M100" t="str">
            <v>高等教育出版社</v>
          </cell>
          <cell r="N100" t="str">
            <v>978-7-04-052553-3</v>
          </cell>
          <cell r="O100">
            <v>43709</v>
          </cell>
          <cell r="P100" t="str">
            <v>2</v>
          </cell>
          <cell r="Q100" t="str">
            <v>是</v>
          </cell>
          <cell r="R100" t="str">
            <v>否</v>
          </cell>
          <cell r="S100" t="str">
            <v>马工程教材</v>
          </cell>
          <cell r="T100" t="str">
            <v>是</v>
          </cell>
          <cell r="U100" t="str">
            <v>马春艳</v>
          </cell>
          <cell r="W100" t="str">
            <v>经管</v>
          </cell>
        </row>
        <row r="101">
          <cell r="C101" t="str">
            <v>经济学原理</v>
          </cell>
          <cell r="D101" t="str">
            <v>40</v>
          </cell>
          <cell r="E101">
            <v>62</v>
          </cell>
          <cell r="F101" t="str">
            <v>智慧农业2001智慧农业2002</v>
          </cell>
          <cell r="G101" t="str">
            <v>专业选修</v>
          </cell>
          <cell r="I101" t="str">
            <v>是</v>
          </cell>
          <cell r="K101" t="str">
            <v>西方经济学(上册)</v>
          </cell>
          <cell r="L101" t="str">
            <v>《西方经济学》编写组</v>
          </cell>
          <cell r="M101" t="str">
            <v>高等教育出版社</v>
          </cell>
          <cell r="N101" t="str">
            <v>978-7-04-052553-3</v>
          </cell>
          <cell r="O101">
            <v>43709</v>
          </cell>
          <cell r="P101" t="str">
            <v>2</v>
          </cell>
          <cell r="Q101" t="str">
            <v>是</v>
          </cell>
          <cell r="R101" t="str">
            <v>否</v>
          </cell>
          <cell r="S101" t="str">
            <v>马工程教材</v>
          </cell>
          <cell r="T101" t="str">
            <v>是</v>
          </cell>
          <cell r="U101" t="str">
            <v>马春艳</v>
          </cell>
          <cell r="W101" t="str">
            <v>经管</v>
          </cell>
        </row>
        <row r="102">
          <cell r="C102" t="str">
            <v>经济学原理</v>
          </cell>
          <cell r="D102" t="str">
            <v>40</v>
          </cell>
          <cell r="E102">
            <v>33</v>
          </cell>
          <cell r="F102" t="str">
            <v>种工2001</v>
          </cell>
          <cell r="G102" t="str">
            <v>专业选修</v>
          </cell>
          <cell r="I102" t="str">
            <v>是</v>
          </cell>
          <cell r="K102" t="str">
            <v>西方经济学(上册)</v>
          </cell>
          <cell r="L102" t="str">
            <v>《西方经济学》编写组</v>
          </cell>
          <cell r="M102" t="str">
            <v>高等教育出版社</v>
          </cell>
          <cell r="N102" t="str">
            <v>978-7-04-052553-3</v>
          </cell>
          <cell r="O102">
            <v>43709</v>
          </cell>
          <cell r="P102" t="str">
            <v>2</v>
          </cell>
          <cell r="Q102" t="str">
            <v>是</v>
          </cell>
          <cell r="R102" t="str">
            <v>否</v>
          </cell>
          <cell r="S102" t="str">
            <v>马工程教材</v>
          </cell>
          <cell r="T102" t="str">
            <v>是</v>
          </cell>
          <cell r="U102" t="str">
            <v>马春艳</v>
          </cell>
          <cell r="W102" t="str">
            <v>经管</v>
          </cell>
        </row>
        <row r="103">
          <cell r="C103" t="str">
            <v>经济学原理</v>
          </cell>
          <cell r="D103" t="str">
            <v>40</v>
          </cell>
          <cell r="E103">
            <v>29</v>
          </cell>
          <cell r="F103" t="str">
            <v>环科2001</v>
          </cell>
          <cell r="G103" t="str">
            <v>专业选修</v>
          </cell>
          <cell r="I103" t="str">
            <v>是</v>
          </cell>
          <cell r="K103" t="str">
            <v>西方经济学(上册)</v>
          </cell>
          <cell r="L103" t="str">
            <v>《西方经济学》编写组</v>
          </cell>
          <cell r="M103" t="str">
            <v>高等教育出版社</v>
          </cell>
          <cell r="N103" t="str">
            <v>978-7-04-052553-3</v>
          </cell>
          <cell r="O103">
            <v>43709</v>
          </cell>
          <cell r="P103" t="str">
            <v>2</v>
          </cell>
          <cell r="Q103" t="str">
            <v>是</v>
          </cell>
          <cell r="R103" t="str">
            <v>否</v>
          </cell>
          <cell r="S103" t="str">
            <v>马工程教材</v>
          </cell>
          <cell r="T103" t="str">
            <v>是</v>
          </cell>
          <cell r="U103" t="str">
            <v>马春艳</v>
          </cell>
          <cell r="W103" t="str">
            <v>经管</v>
          </cell>
        </row>
        <row r="104">
          <cell r="C104" t="str">
            <v>人力资源管理</v>
          </cell>
          <cell r="D104" t="str">
            <v>40</v>
          </cell>
          <cell r="E104">
            <v>68</v>
          </cell>
          <cell r="F104" t="str">
            <v>农经2001农经2002</v>
          </cell>
          <cell r="G104" t="str">
            <v>专业选修</v>
          </cell>
          <cell r="I104" t="str">
            <v>是</v>
          </cell>
          <cell r="K104" t="str">
            <v>人力资源管理</v>
          </cell>
          <cell r="L104" t="str">
            <v>刘昕</v>
          </cell>
          <cell r="M104" t="str">
            <v>人大</v>
          </cell>
          <cell r="N104" t="str">
            <v>978-7-300-28499-6</v>
          </cell>
          <cell r="O104">
            <v>44105</v>
          </cell>
          <cell r="P104">
            <v>4</v>
          </cell>
          <cell r="Q104" t="str">
            <v>无</v>
          </cell>
          <cell r="R104" t="str">
            <v>否</v>
          </cell>
          <cell r="S104" t="str">
            <v>教育部经济管理类核心课程教材</v>
          </cell>
          <cell r="T104" t="str">
            <v>否</v>
          </cell>
          <cell r="U104" t="str">
            <v>施丹</v>
          </cell>
          <cell r="W104" t="str">
            <v>经管</v>
          </cell>
        </row>
        <row r="105">
          <cell r="C105" t="str">
            <v>人力资源管理</v>
          </cell>
          <cell r="D105" t="str">
            <v>40</v>
          </cell>
          <cell r="E105">
            <v>23</v>
          </cell>
          <cell r="F105" t="str">
            <v>2020张之洞班（文管）</v>
          </cell>
          <cell r="G105" t="str">
            <v>专业选修</v>
          </cell>
          <cell r="I105" t="str">
            <v>是</v>
          </cell>
          <cell r="K105" t="str">
            <v>人力资源管理</v>
          </cell>
          <cell r="L105" t="str">
            <v>刘昕</v>
          </cell>
          <cell r="M105" t="str">
            <v>人大</v>
          </cell>
          <cell r="N105" t="str">
            <v>978-7-300-28499-6</v>
          </cell>
          <cell r="O105">
            <v>44105</v>
          </cell>
          <cell r="P105">
            <v>4</v>
          </cell>
          <cell r="Q105" t="str">
            <v>无</v>
          </cell>
          <cell r="R105" t="str">
            <v>否</v>
          </cell>
          <cell r="S105" t="str">
            <v>教育部经济管理类核心课程教材</v>
          </cell>
          <cell r="T105" t="str">
            <v>否</v>
          </cell>
          <cell r="U105" t="str">
            <v>施丹</v>
          </cell>
          <cell r="W105" t="str">
            <v>经管</v>
          </cell>
        </row>
        <row r="106">
          <cell r="C106" t="str">
            <v>企业管理</v>
          </cell>
          <cell r="D106" t="str">
            <v>40</v>
          </cell>
          <cell r="E106">
            <v>70</v>
          </cell>
          <cell r="F106" t="str">
            <v>自动化2001自动化2002</v>
          </cell>
          <cell r="G106" t="str">
            <v>专业选修</v>
          </cell>
          <cell r="I106" t="str">
            <v>是</v>
          </cell>
          <cell r="K106" t="str">
            <v>新编现代企业管理</v>
          </cell>
          <cell r="L106" t="str">
            <v>熊银解|王晓梅</v>
          </cell>
          <cell r="M106" t="str">
            <v>武汉理工</v>
          </cell>
          <cell r="N106" t="str">
            <v>978-7-5629-5638-9</v>
          </cell>
          <cell r="O106">
            <v>43101</v>
          </cell>
          <cell r="P106" t="str">
            <v>1</v>
          </cell>
          <cell r="Q106" t="str">
            <v>无</v>
          </cell>
          <cell r="R106" t="str">
            <v>是</v>
          </cell>
          <cell r="S106">
            <v>0</v>
          </cell>
          <cell r="T106" t="str">
            <v>否</v>
          </cell>
          <cell r="U106" t="str">
            <v>熊银解</v>
          </cell>
          <cell r="W106" t="str">
            <v>经管</v>
          </cell>
        </row>
        <row r="107">
          <cell r="C107" t="str">
            <v>企业管理</v>
          </cell>
          <cell r="D107" t="str">
            <v>40</v>
          </cell>
          <cell r="E107">
            <v>72</v>
          </cell>
          <cell r="F107" t="str">
            <v>财管1901财管1902财管1903（洞）</v>
          </cell>
          <cell r="G107" t="str">
            <v>专业选修</v>
          </cell>
          <cell r="H107" t="str">
            <v>停开</v>
          </cell>
          <cell r="U107" t="str">
            <v>熊银解</v>
          </cell>
          <cell r="W107" t="str">
            <v>经管</v>
          </cell>
        </row>
        <row r="108">
          <cell r="C108" t="str">
            <v>企业管理</v>
          </cell>
          <cell r="D108" t="str">
            <v>40</v>
          </cell>
          <cell r="E108">
            <v>25</v>
          </cell>
          <cell r="F108" t="str">
            <v>工商1901</v>
          </cell>
          <cell r="G108" t="str">
            <v>专业选修</v>
          </cell>
          <cell r="H108" t="str">
            <v>停开</v>
          </cell>
          <cell r="U108" t="str">
            <v>熊银解</v>
          </cell>
          <cell r="W108" t="str">
            <v>经管</v>
          </cell>
        </row>
        <row r="109">
          <cell r="C109" t="str">
            <v>企业管理</v>
          </cell>
          <cell r="D109" t="str">
            <v>40</v>
          </cell>
          <cell r="E109">
            <v>58</v>
          </cell>
          <cell r="F109" t="str">
            <v>市营1901市营1902</v>
          </cell>
          <cell r="G109" t="str">
            <v>专业选修</v>
          </cell>
          <cell r="H109" t="str">
            <v>停开</v>
          </cell>
          <cell r="U109" t="str">
            <v>熊银解</v>
          </cell>
          <cell r="W109" t="str">
            <v>经管</v>
          </cell>
        </row>
        <row r="110">
          <cell r="C110" t="str">
            <v>市场调研</v>
          </cell>
          <cell r="D110" t="str">
            <v>32</v>
          </cell>
          <cell r="E110">
            <v>74</v>
          </cell>
          <cell r="F110" t="str">
            <v>经济1901经济1902经济1903（洞）</v>
          </cell>
          <cell r="G110" t="str">
            <v>专业选修</v>
          </cell>
          <cell r="I110" t="str">
            <v>否</v>
          </cell>
          <cell r="J110" t="str">
            <v>无合适</v>
          </cell>
          <cell r="K110">
            <v>0</v>
          </cell>
          <cell r="L110">
            <v>0</v>
          </cell>
          <cell r="M110">
            <v>0</v>
          </cell>
          <cell r="N110">
            <v>0</v>
          </cell>
          <cell r="P110">
            <v>0</v>
          </cell>
          <cell r="S110">
            <v>0</v>
          </cell>
          <cell r="T110">
            <v>0</v>
          </cell>
          <cell r="U110" t="str">
            <v>岳海龙</v>
          </cell>
          <cell r="W110" t="str">
            <v>经管</v>
          </cell>
        </row>
        <row r="111">
          <cell r="C111" t="str">
            <v>市场调研</v>
          </cell>
          <cell r="D111" t="str">
            <v>32</v>
          </cell>
          <cell r="E111">
            <v>30</v>
          </cell>
          <cell r="F111" t="str">
            <v>工商2001</v>
          </cell>
          <cell r="G111" t="str">
            <v>专业选修</v>
          </cell>
          <cell r="I111" t="str">
            <v>否</v>
          </cell>
          <cell r="J111" t="str">
            <v>无合适</v>
          </cell>
          <cell r="K111">
            <v>0</v>
          </cell>
          <cell r="L111">
            <v>0</v>
          </cell>
          <cell r="M111">
            <v>0</v>
          </cell>
          <cell r="N111">
            <v>0</v>
          </cell>
          <cell r="P111">
            <v>0</v>
          </cell>
          <cell r="S111">
            <v>0</v>
          </cell>
          <cell r="T111">
            <v>0</v>
          </cell>
          <cell r="U111" t="str">
            <v>岳海龙</v>
          </cell>
          <cell r="W111" t="str">
            <v>经管</v>
          </cell>
        </row>
        <row r="112">
          <cell r="C112" t="str">
            <v>质量管理</v>
          </cell>
          <cell r="D112" t="str">
            <v>32</v>
          </cell>
          <cell r="E112">
            <v>74</v>
          </cell>
          <cell r="F112" t="str">
            <v>农经1901农经1902</v>
          </cell>
          <cell r="G112" t="str">
            <v>专业选修</v>
          </cell>
          <cell r="I112" t="str">
            <v>是</v>
          </cell>
          <cell r="K112" t="str">
            <v>质量管理学</v>
          </cell>
          <cell r="L112" t="str">
            <v>尤建新</v>
          </cell>
          <cell r="M112" t="str">
            <v>科学</v>
          </cell>
          <cell r="N112" t="str">
            <v>978-7-03-069168-2</v>
          </cell>
          <cell r="O112">
            <v>44348</v>
          </cell>
          <cell r="P112">
            <v>4</v>
          </cell>
          <cell r="Q112" t="str">
            <v>无</v>
          </cell>
          <cell r="R112" t="str">
            <v>否</v>
          </cell>
          <cell r="S112">
            <v>0</v>
          </cell>
          <cell r="T112" t="str">
            <v>是（更新版本）</v>
          </cell>
          <cell r="U112" t="str">
            <v>曹祖毅</v>
          </cell>
          <cell r="V112">
            <v>2</v>
          </cell>
          <cell r="W112" t="str">
            <v>经管</v>
          </cell>
        </row>
        <row r="113">
          <cell r="C113" t="str">
            <v>质量管理</v>
          </cell>
          <cell r="D113" t="str">
            <v>32</v>
          </cell>
          <cell r="E113">
            <v>27</v>
          </cell>
          <cell r="F113" t="str">
            <v>2019张之洞班(文管)</v>
          </cell>
          <cell r="G113" t="str">
            <v>专业选修</v>
          </cell>
          <cell r="I113" t="str">
            <v>是</v>
          </cell>
          <cell r="K113" t="str">
            <v>质量管理学</v>
          </cell>
          <cell r="L113" t="str">
            <v>尤建新</v>
          </cell>
          <cell r="M113" t="str">
            <v>科学</v>
          </cell>
          <cell r="N113" t="str">
            <v>978-7-03-069168-2</v>
          </cell>
          <cell r="O113">
            <v>44348</v>
          </cell>
          <cell r="P113">
            <v>4</v>
          </cell>
          <cell r="Q113" t="str">
            <v>无</v>
          </cell>
          <cell r="R113" t="str">
            <v>否</v>
          </cell>
          <cell r="S113">
            <v>0</v>
          </cell>
          <cell r="T113" t="str">
            <v>是（更新版本）</v>
          </cell>
          <cell r="U113" t="str">
            <v>曹祖毅</v>
          </cell>
          <cell r="W113" t="str">
            <v>经管</v>
          </cell>
        </row>
        <row r="114">
          <cell r="C114" t="str">
            <v>质量管理</v>
          </cell>
          <cell r="D114" t="str">
            <v>32</v>
          </cell>
          <cell r="E114">
            <v>30</v>
          </cell>
          <cell r="F114" t="str">
            <v>工商2001</v>
          </cell>
          <cell r="G114" t="str">
            <v>专业选修</v>
          </cell>
          <cell r="I114" t="str">
            <v>是</v>
          </cell>
          <cell r="K114" t="str">
            <v>质量管理学</v>
          </cell>
          <cell r="L114" t="str">
            <v>尤建新</v>
          </cell>
          <cell r="M114" t="str">
            <v>科学</v>
          </cell>
          <cell r="N114" t="str">
            <v>978-7-03-069168-2</v>
          </cell>
          <cell r="O114">
            <v>44348</v>
          </cell>
          <cell r="P114">
            <v>4</v>
          </cell>
          <cell r="Q114" t="str">
            <v>无</v>
          </cell>
          <cell r="R114" t="str">
            <v>否</v>
          </cell>
          <cell r="S114">
            <v>0</v>
          </cell>
          <cell r="T114" t="str">
            <v>是（更新版本）</v>
          </cell>
          <cell r="U114" t="str">
            <v>曹祖毅</v>
          </cell>
          <cell r="W114" t="str">
            <v>经管</v>
          </cell>
        </row>
        <row r="115">
          <cell r="C115" t="str">
            <v>物流与供应链管理</v>
          </cell>
          <cell r="D115" t="str">
            <v>32</v>
          </cell>
          <cell r="E115">
            <v>33</v>
          </cell>
          <cell r="F115" t="str">
            <v>2019张之洞班（智慧农业）</v>
          </cell>
          <cell r="G115" t="str">
            <v>专业选修</v>
          </cell>
          <cell r="I115" t="str">
            <v>是</v>
          </cell>
          <cell r="K115" t="str">
            <v>现代物流管理</v>
          </cell>
          <cell r="L115" t="str">
            <v>黄中鼎</v>
          </cell>
          <cell r="M115" t="str">
            <v>复旦</v>
          </cell>
          <cell r="N115" t="str">
            <v>978-7-309-13837-5</v>
          </cell>
          <cell r="O115">
            <v>43466</v>
          </cell>
          <cell r="P115" t="str">
            <v>4</v>
          </cell>
          <cell r="Q115" t="str">
            <v>无</v>
          </cell>
          <cell r="R115" t="str">
            <v>否</v>
          </cell>
          <cell r="S115">
            <v>0</v>
          </cell>
          <cell r="T115" t="str">
            <v>否</v>
          </cell>
          <cell r="U115" t="str">
            <v>刘梅</v>
          </cell>
          <cell r="W115" t="str">
            <v>经管</v>
          </cell>
        </row>
        <row r="116">
          <cell r="C116" t="str">
            <v>物流与供应链管理</v>
          </cell>
          <cell r="D116" t="str">
            <v>32</v>
          </cell>
          <cell r="E116">
            <v>72</v>
          </cell>
          <cell r="F116" t="str">
            <v>信管2001信管2002信管2003（洞班）</v>
          </cell>
          <cell r="G116" t="str">
            <v>专业选修</v>
          </cell>
          <cell r="I116" t="str">
            <v>是</v>
          </cell>
          <cell r="K116" t="str">
            <v>现代物流管理</v>
          </cell>
          <cell r="L116" t="str">
            <v>黄中鼎</v>
          </cell>
          <cell r="M116" t="str">
            <v>复旦</v>
          </cell>
          <cell r="N116" t="str">
            <v>978-7-309-13837-5</v>
          </cell>
          <cell r="O116">
            <v>43466</v>
          </cell>
          <cell r="P116" t="str">
            <v>4</v>
          </cell>
          <cell r="Q116" t="str">
            <v>无</v>
          </cell>
          <cell r="R116" t="str">
            <v>否</v>
          </cell>
          <cell r="S116">
            <v>0</v>
          </cell>
          <cell r="T116" t="str">
            <v>否</v>
          </cell>
          <cell r="U116" t="str">
            <v>刘梅</v>
          </cell>
          <cell r="W116" t="str">
            <v>经管</v>
          </cell>
        </row>
        <row r="117">
          <cell r="C117" t="str">
            <v>物流与供应链管理</v>
          </cell>
          <cell r="D117" t="str">
            <v>32</v>
          </cell>
          <cell r="E117">
            <v>68</v>
          </cell>
          <cell r="F117" t="str">
            <v>农经2001农经2002</v>
          </cell>
          <cell r="G117" t="str">
            <v>专业选修</v>
          </cell>
          <cell r="I117" t="str">
            <v>是</v>
          </cell>
          <cell r="K117" t="str">
            <v>现代物流管理</v>
          </cell>
          <cell r="L117" t="str">
            <v>黄中鼎</v>
          </cell>
          <cell r="M117" t="str">
            <v>复旦</v>
          </cell>
          <cell r="N117" t="str">
            <v>978-7-309-13837-5</v>
          </cell>
          <cell r="O117">
            <v>43466</v>
          </cell>
          <cell r="P117" t="str">
            <v>4</v>
          </cell>
          <cell r="Q117" t="str">
            <v>无</v>
          </cell>
          <cell r="R117" t="str">
            <v>否</v>
          </cell>
          <cell r="S117">
            <v>0</v>
          </cell>
          <cell r="T117" t="str">
            <v>否</v>
          </cell>
          <cell r="U117" t="str">
            <v>刘梅</v>
          </cell>
          <cell r="W117" t="str">
            <v>经管</v>
          </cell>
        </row>
        <row r="118">
          <cell r="C118" t="str">
            <v>物流与供应链管理</v>
          </cell>
          <cell r="D118" t="str">
            <v>32</v>
          </cell>
          <cell r="E118">
            <v>23</v>
          </cell>
          <cell r="F118" t="str">
            <v>2020张之洞班（文管）</v>
          </cell>
          <cell r="G118" t="str">
            <v>专业选修</v>
          </cell>
          <cell r="I118" t="str">
            <v>是</v>
          </cell>
          <cell r="K118" t="str">
            <v>现代物流管理</v>
          </cell>
          <cell r="L118" t="str">
            <v>黄中鼎</v>
          </cell>
          <cell r="M118" t="str">
            <v>复旦</v>
          </cell>
          <cell r="N118" t="str">
            <v>978-7-309-13837-5</v>
          </cell>
          <cell r="O118">
            <v>43466</v>
          </cell>
          <cell r="P118" t="str">
            <v>4</v>
          </cell>
          <cell r="Q118" t="str">
            <v>无</v>
          </cell>
          <cell r="R118" t="str">
            <v>否</v>
          </cell>
          <cell r="S118">
            <v>0</v>
          </cell>
          <cell r="T118" t="str">
            <v>否</v>
          </cell>
          <cell r="U118" t="str">
            <v>刘梅</v>
          </cell>
          <cell r="W118" t="str">
            <v>经管</v>
          </cell>
        </row>
        <row r="119">
          <cell r="C119" t="str">
            <v>农产品营销学</v>
          </cell>
          <cell r="D119" t="str">
            <v>40</v>
          </cell>
          <cell r="E119">
            <v>34</v>
          </cell>
          <cell r="F119" t="str">
            <v>国贸1901</v>
          </cell>
          <cell r="G119" t="str">
            <v>专业选修</v>
          </cell>
          <cell r="I119" t="str">
            <v>是</v>
          </cell>
          <cell r="K119" t="str">
            <v>农产品营销学</v>
          </cell>
          <cell r="L119" t="str">
            <v>李崇光</v>
          </cell>
          <cell r="M119" t="str">
            <v>高等教育出版社</v>
          </cell>
          <cell r="N119" t="str">
            <v>978-7-04-056071-8</v>
          </cell>
          <cell r="O119">
            <v>44378</v>
          </cell>
          <cell r="P119">
            <v>4</v>
          </cell>
          <cell r="Q119" t="str">
            <v>无</v>
          </cell>
          <cell r="R119" t="str">
            <v>是</v>
          </cell>
          <cell r="T119" t="str">
            <v>否</v>
          </cell>
          <cell r="U119" t="str">
            <v>项朝阳</v>
          </cell>
          <cell r="V119">
            <v>3</v>
          </cell>
          <cell r="W119" t="str">
            <v>经管</v>
          </cell>
        </row>
        <row r="120">
          <cell r="C120" t="str">
            <v>农产品营销学</v>
          </cell>
          <cell r="D120" t="str">
            <v>40</v>
          </cell>
          <cell r="E120">
            <v>77</v>
          </cell>
          <cell r="F120" t="str">
            <v>商务英语1901商务英语1902商务英语1903</v>
          </cell>
          <cell r="G120" t="str">
            <v>专业选修</v>
          </cell>
          <cell r="I120" t="str">
            <v>是</v>
          </cell>
          <cell r="K120" t="str">
            <v>农产品营销学</v>
          </cell>
          <cell r="L120" t="str">
            <v>李崇光</v>
          </cell>
          <cell r="M120" t="str">
            <v>高等教育出版社</v>
          </cell>
          <cell r="N120" t="str">
            <v>978-7-04-056071-8</v>
          </cell>
          <cell r="O120">
            <v>44378</v>
          </cell>
          <cell r="P120">
            <v>4</v>
          </cell>
          <cell r="Q120" t="str">
            <v>无</v>
          </cell>
          <cell r="R120" t="str">
            <v>是</v>
          </cell>
          <cell r="T120" t="str">
            <v>否</v>
          </cell>
          <cell r="U120" t="str">
            <v>项朝阳</v>
          </cell>
          <cell r="W120" t="str">
            <v>经管</v>
          </cell>
        </row>
        <row r="121">
          <cell r="C121" t="str">
            <v>农产品营销学</v>
          </cell>
          <cell r="D121" t="str">
            <v>40</v>
          </cell>
          <cell r="E121">
            <v>70</v>
          </cell>
          <cell r="F121" t="str">
            <v>经济2001经济2002经济2003（洞班）</v>
          </cell>
          <cell r="G121" t="str">
            <v>专业选修</v>
          </cell>
          <cell r="I121" t="str">
            <v>是</v>
          </cell>
          <cell r="K121" t="str">
            <v>农产品营销学</v>
          </cell>
          <cell r="L121" t="str">
            <v>李崇光</v>
          </cell>
          <cell r="M121" t="str">
            <v>高等教育出版社</v>
          </cell>
          <cell r="N121" t="str">
            <v>978-7-04-056071-8</v>
          </cell>
          <cell r="O121">
            <v>44378</v>
          </cell>
          <cell r="P121">
            <v>4</v>
          </cell>
          <cell r="Q121" t="str">
            <v>无</v>
          </cell>
          <cell r="R121" t="str">
            <v>是</v>
          </cell>
          <cell r="T121" t="str">
            <v>否</v>
          </cell>
          <cell r="U121" t="str">
            <v>项朝阳</v>
          </cell>
          <cell r="W121" t="str">
            <v>经管</v>
          </cell>
        </row>
        <row r="122">
          <cell r="C122" t="str">
            <v>农产品营销学</v>
          </cell>
          <cell r="D122" t="str">
            <v>40</v>
          </cell>
          <cell r="E122">
            <v>68</v>
          </cell>
          <cell r="F122" t="str">
            <v>农经2001农经2002</v>
          </cell>
          <cell r="G122" t="str">
            <v>必修</v>
          </cell>
          <cell r="I122" t="str">
            <v>是</v>
          </cell>
          <cell r="K122" t="str">
            <v>农产品营销学</v>
          </cell>
          <cell r="L122" t="str">
            <v>李崇光</v>
          </cell>
          <cell r="M122" t="str">
            <v>高等教育出版社</v>
          </cell>
          <cell r="N122" t="str">
            <v>978-7-04-056071-8</v>
          </cell>
          <cell r="O122">
            <v>44378</v>
          </cell>
          <cell r="P122">
            <v>4</v>
          </cell>
          <cell r="Q122" t="str">
            <v>无</v>
          </cell>
          <cell r="R122" t="str">
            <v>是</v>
          </cell>
          <cell r="T122" t="str">
            <v>否</v>
          </cell>
          <cell r="U122" t="str">
            <v>项朝阳</v>
          </cell>
          <cell r="W122" t="str">
            <v>经管</v>
          </cell>
        </row>
        <row r="123">
          <cell r="C123" t="str">
            <v>农产品营销学</v>
          </cell>
          <cell r="D123" t="str">
            <v>40</v>
          </cell>
          <cell r="E123">
            <v>59</v>
          </cell>
          <cell r="F123" t="str">
            <v>市营2001市营2002</v>
          </cell>
          <cell r="G123" t="str">
            <v>必修</v>
          </cell>
          <cell r="I123" t="str">
            <v>是</v>
          </cell>
          <cell r="K123" t="str">
            <v>农产品营销学</v>
          </cell>
          <cell r="L123" t="str">
            <v>李崇光</v>
          </cell>
          <cell r="M123" t="str">
            <v>高等教育出版社</v>
          </cell>
          <cell r="N123" t="str">
            <v>978-7-04-056071-8</v>
          </cell>
          <cell r="O123">
            <v>44378</v>
          </cell>
          <cell r="P123">
            <v>4</v>
          </cell>
          <cell r="Q123" t="str">
            <v>无</v>
          </cell>
          <cell r="R123" t="str">
            <v>是</v>
          </cell>
          <cell r="T123" t="str">
            <v>否</v>
          </cell>
          <cell r="U123" t="str">
            <v>项朝阳</v>
          </cell>
          <cell r="W123" t="str">
            <v>经管</v>
          </cell>
        </row>
        <row r="124">
          <cell r="C124" t="str">
            <v>农产品营销学</v>
          </cell>
          <cell r="D124" t="str">
            <v>40</v>
          </cell>
          <cell r="E124">
            <v>23</v>
          </cell>
          <cell r="F124" t="str">
            <v>2020张之洞班（文管）</v>
          </cell>
          <cell r="G124" t="str">
            <v>必修</v>
          </cell>
          <cell r="I124" t="str">
            <v>是</v>
          </cell>
          <cell r="K124" t="str">
            <v>农产品营销学</v>
          </cell>
          <cell r="L124" t="str">
            <v>李崇光</v>
          </cell>
          <cell r="M124" t="str">
            <v>高等教育出版社</v>
          </cell>
          <cell r="N124" t="str">
            <v>978-7-04-056071-8</v>
          </cell>
          <cell r="O124">
            <v>44378</v>
          </cell>
          <cell r="P124">
            <v>4</v>
          </cell>
          <cell r="Q124" t="str">
            <v>无</v>
          </cell>
          <cell r="R124" t="str">
            <v>是</v>
          </cell>
          <cell r="T124" t="str">
            <v>否</v>
          </cell>
          <cell r="U124" t="str">
            <v>项朝阳</v>
          </cell>
          <cell r="W124" t="str">
            <v>经管</v>
          </cell>
        </row>
        <row r="125">
          <cell r="C125" t="str">
            <v>农产品营销学</v>
          </cell>
          <cell r="D125" t="str">
            <v>40</v>
          </cell>
          <cell r="E125">
            <v>152</v>
          </cell>
          <cell r="F125" t="str">
            <v>植保2001、2、3、4、5</v>
          </cell>
          <cell r="G125" t="str">
            <v>专业选修</v>
          </cell>
          <cell r="I125" t="str">
            <v>是</v>
          </cell>
          <cell r="K125" t="str">
            <v>农产品营销学</v>
          </cell>
          <cell r="L125" t="str">
            <v>李崇光</v>
          </cell>
          <cell r="M125" t="str">
            <v>高等教育出版社</v>
          </cell>
          <cell r="N125" t="str">
            <v>978-7-04-056071-8</v>
          </cell>
          <cell r="O125">
            <v>44378</v>
          </cell>
          <cell r="P125">
            <v>4</v>
          </cell>
          <cell r="Q125" t="str">
            <v>无</v>
          </cell>
          <cell r="R125" t="str">
            <v>是</v>
          </cell>
          <cell r="T125" t="str">
            <v>否</v>
          </cell>
          <cell r="U125" t="str">
            <v>项朝阳</v>
          </cell>
          <cell r="W125" t="str">
            <v>经管</v>
          </cell>
        </row>
        <row r="126">
          <cell r="C126" t="str">
            <v>渠道管理</v>
          </cell>
          <cell r="D126" t="str">
            <v>32</v>
          </cell>
          <cell r="E126">
            <v>59</v>
          </cell>
          <cell r="F126" t="str">
            <v>市营2001市营2002</v>
          </cell>
          <cell r="G126" t="str">
            <v>必修</v>
          </cell>
          <cell r="I126" t="str">
            <v>是</v>
          </cell>
          <cell r="K126" t="str">
            <v>营销渠道管理</v>
          </cell>
          <cell r="L126" t="str">
            <v>庄贵军</v>
          </cell>
          <cell r="M126" t="str">
            <v>北大</v>
          </cell>
          <cell r="N126" t="str">
            <v>978-7-301-29860-2</v>
          </cell>
          <cell r="O126">
            <v>43344</v>
          </cell>
          <cell r="P126" t="str">
            <v>3</v>
          </cell>
          <cell r="Q126" t="str">
            <v>无</v>
          </cell>
          <cell r="R126" t="str">
            <v>否</v>
          </cell>
          <cell r="S126">
            <v>0</v>
          </cell>
          <cell r="T126" t="str">
            <v>否</v>
          </cell>
          <cell r="U126" t="str">
            <v>何劲</v>
          </cell>
          <cell r="W126" t="str">
            <v>经管</v>
          </cell>
        </row>
        <row r="127">
          <cell r="C127" t="str">
            <v>绩效管理</v>
          </cell>
          <cell r="D127" t="str">
            <v>32</v>
          </cell>
          <cell r="E127">
            <v>74</v>
          </cell>
          <cell r="F127" t="str">
            <v>农经1901农经1902</v>
          </cell>
          <cell r="G127" t="str">
            <v>专业选修</v>
          </cell>
          <cell r="I127" t="str">
            <v>是</v>
          </cell>
          <cell r="K127" t="str">
            <v>战略性绩效管理</v>
          </cell>
          <cell r="L127" t="str">
            <v>方振邦</v>
          </cell>
          <cell r="M127" t="str">
            <v>人大</v>
          </cell>
          <cell r="N127" t="str">
            <v>978-7-300-25874-4</v>
          </cell>
          <cell r="O127">
            <v>43282</v>
          </cell>
          <cell r="P127" t="str">
            <v>5</v>
          </cell>
          <cell r="Q127" t="str">
            <v>无</v>
          </cell>
          <cell r="R127" t="str">
            <v>否</v>
          </cell>
          <cell r="S127">
            <v>0</v>
          </cell>
          <cell r="T127" t="str">
            <v>否</v>
          </cell>
          <cell r="U127" t="str">
            <v>王勇</v>
          </cell>
          <cell r="W127" t="str">
            <v>经管</v>
          </cell>
        </row>
        <row r="128">
          <cell r="C128" t="str">
            <v>绩效管理</v>
          </cell>
          <cell r="D128" t="str">
            <v>32</v>
          </cell>
          <cell r="E128">
            <v>27</v>
          </cell>
          <cell r="F128" t="str">
            <v>2019张之洞班(文管)</v>
          </cell>
          <cell r="G128" t="str">
            <v>专业选修</v>
          </cell>
          <cell r="I128" t="str">
            <v>是</v>
          </cell>
          <cell r="K128" t="str">
            <v>战略性绩效管理</v>
          </cell>
          <cell r="L128" t="str">
            <v>方振邦</v>
          </cell>
          <cell r="M128" t="str">
            <v>人大</v>
          </cell>
          <cell r="N128" t="str">
            <v>978-7-300-25874-4</v>
          </cell>
          <cell r="O128">
            <v>43282</v>
          </cell>
          <cell r="P128" t="str">
            <v>5</v>
          </cell>
          <cell r="Q128" t="str">
            <v>无</v>
          </cell>
          <cell r="R128" t="str">
            <v>否</v>
          </cell>
          <cell r="S128">
            <v>0</v>
          </cell>
          <cell r="T128" t="str">
            <v>否</v>
          </cell>
          <cell r="U128" t="str">
            <v>王勇</v>
          </cell>
          <cell r="W128" t="str">
            <v>经管</v>
          </cell>
        </row>
        <row r="129">
          <cell r="C129" t="str">
            <v>绩效管理</v>
          </cell>
          <cell r="D129" t="str">
            <v>32</v>
          </cell>
          <cell r="E129">
            <v>33</v>
          </cell>
          <cell r="F129" t="str">
            <v>人力2001人力2002（洞班）</v>
          </cell>
          <cell r="G129" t="str">
            <v>必修</v>
          </cell>
          <cell r="I129" t="str">
            <v>是</v>
          </cell>
          <cell r="K129" t="str">
            <v>战略性绩效管理</v>
          </cell>
          <cell r="L129" t="str">
            <v>方振邦</v>
          </cell>
          <cell r="M129" t="str">
            <v>人大</v>
          </cell>
          <cell r="N129" t="str">
            <v>978-7-300-25874-4</v>
          </cell>
          <cell r="O129">
            <v>43282</v>
          </cell>
          <cell r="P129" t="str">
            <v>5</v>
          </cell>
          <cell r="Q129" t="str">
            <v>无</v>
          </cell>
          <cell r="R129" t="str">
            <v>否</v>
          </cell>
          <cell r="S129">
            <v>0</v>
          </cell>
          <cell r="T129" t="str">
            <v>否</v>
          </cell>
          <cell r="U129" t="str">
            <v>王勇</v>
          </cell>
          <cell r="W129" t="str">
            <v>经管</v>
          </cell>
        </row>
        <row r="130">
          <cell r="C130" t="str">
            <v>薪酬管理</v>
          </cell>
          <cell r="D130" t="str">
            <v>32</v>
          </cell>
          <cell r="E130">
            <v>33</v>
          </cell>
          <cell r="F130" t="str">
            <v>人力2001人力2002（洞班）</v>
          </cell>
          <cell r="G130" t="str">
            <v>必修</v>
          </cell>
          <cell r="I130" t="str">
            <v>是</v>
          </cell>
          <cell r="K130" t="str">
            <v>薪酬管理</v>
          </cell>
          <cell r="L130" t="str">
            <v>刘昕</v>
          </cell>
          <cell r="M130" t="str">
            <v>人大</v>
          </cell>
          <cell r="N130" t="str">
            <v>978-7-30-028641-9</v>
          </cell>
          <cell r="O130">
            <v>44197</v>
          </cell>
          <cell r="P130">
            <v>6</v>
          </cell>
          <cell r="Q130" t="str">
            <v>无</v>
          </cell>
          <cell r="R130" t="str">
            <v>否</v>
          </cell>
          <cell r="S130">
            <v>0</v>
          </cell>
          <cell r="T130" t="str">
            <v>否</v>
          </cell>
          <cell r="U130" t="str">
            <v>张爱武</v>
          </cell>
          <cell r="V130">
            <v>2</v>
          </cell>
          <cell r="W130" t="str">
            <v>经管</v>
          </cell>
        </row>
        <row r="131">
          <cell r="C131" t="str">
            <v>人力资源培训与开发</v>
          </cell>
          <cell r="D131" t="str">
            <v>32</v>
          </cell>
          <cell r="E131">
            <v>33</v>
          </cell>
          <cell r="F131" t="str">
            <v>人力2001人力2002（洞班）</v>
          </cell>
          <cell r="G131" t="str">
            <v>专业选修</v>
          </cell>
          <cell r="I131" t="str">
            <v>是</v>
          </cell>
          <cell r="K131" t="str">
            <v>雇员培训与开发</v>
          </cell>
          <cell r="L131" t="str">
            <v>(美)雷蒙德·诺伊</v>
          </cell>
          <cell r="M131" t="str">
            <v>人大</v>
          </cell>
          <cell r="N131" t="str">
            <v>978-7-300-22322-3</v>
          </cell>
          <cell r="O131">
            <v>42339</v>
          </cell>
          <cell r="P131" t="str">
            <v>6</v>
          </cell>
          <cell r="Q131" t="str">
            <v>无</v>
          </cell>
          <cell r="R131" t="str">
            <v>否</v>
          </cell>
          <cell r="S131">
            <v>0</v>
          </cell>
          <cell r="T131" t="str">
            <v>否</v>
          </cell>
          <cell r="U131" t="str">
            <v>施丹</v>
          </cell>
          <cell r="W131" t="str">
            <v>经管</v>
          </cell>
        </row>
        <row r="132">
          <cell r="C132" t="str">
            <v>博弈论</v>
          </cell>
          <cell r="D132" t="str">
            <v>40</v>
          </cell>
          <cell r="E132">
            <v>25</v>
          </cell>
          <cell r="F132" t="str">
            <v>工商1901</v>
          </cell>
          <cell r="G132" t="str">
            <v>专业选修</v>
          </cell>
          <cell r="I132" t="str">
            <v>是</v>
          </cell>
          <cell r="K132" t="str">
            <v>博弈论基础</v>
          </cell>
          <cell r="L132" t="str">
            <v>(美)罗伯特·吉本斯</v>
          </cell>
          <cell r="M132" t="str">
            <v>社会科学</v>
          </cell>
          <cell r="N132" t="str">
            <v>978-7-5004-2454-3</v>
          </cell>
          <cell r="O132">
            <v>42278</v>
          </cell>
          <cell r="P132" t="str">
            <v>1</v>
          </cell>
          <cell r="Q132" t="str">
            <v>无</v>
          </cell>
          <cell r="R132" t="str">
            <v>否</v>
          </cell>
          <cell r="S132">
            <v>0</v>
          </cell>
          <cell r="T132" t="str">
            <v>否</v>
          </cell>
          <cell r="U132" t="str">
            <v>周德翼</v>
          </cell>
          <cell r="W132" t="str">
            <v>经管</v>
          </cell>
        </row>
        <row r="133">
          <cell r="C133" t="str">
            <v>博弈论</v>
          </cell>
          <cell r="D133" t="str">
            <v>40</v>
          </cell>
          <cell r="E133">
            <v>64</v>
          </cell>
          <cell r="F133" t="str">
            <v>人力1901人力1902</v>
          </cell>
          <cell r="G133" t="str">
            <v>专业选修</v>
          </cell>
          <cell r="I133" t="str">
            <v>是</v>
          </cell>
          <cell r="K133" t="str">
            <v>博弈论基础</v>
          </cell>
          <cell r="L133" t="str">
            <v>(美)罗伯特·吉本斯</v>
          </cell>
          <cell r="M133" t="str">
            <v>社会科学</v>
          </cell>
          <cell r="N133" t="str">
            <v>978-7-5004-2454-3</v>
          </cell>
          <cell r="O133">
            <v>42278</v>
          </cell>
          <cell r="P133" t="str">
            <v>1</v>
          </cell>
          <cell r="Q133" t="str">
            <v>无</v>
          </cell>
          <cell r="R133" t="str">
            <v>否</v>
          </cell>
          <cell r="S133">
            <v>0</v>
          </cell>
          <cell r="T133" t="str">
            <v>否</v>
          </cell>
          <cell r="U133" t="str">
            <v>周德翼</v>
          </cell>
          <cell r="W133" t="str">
            <v>经管</v>
          </cell>
        </row>
        <row r="134">
          <cell r="C134" t="str">
            <v>博弈论</v>
          </cell>
          <cell r="D134" t="str">
            <v>40</v>
          </cell>
          <cell r="E134">
            <v>58</v>
          </cell>
          <cell r="F134" t="str">
            <v>市营1901市营1902</v>
          </cell>
          <cell r="G134" t="str">
            <v>专业选修</v>
          </cell>
          <cell r="I134" t="str">
            <v>是</v>
          </cell>
          <cell r="K134" t="str">
            <v>博弈论基础</v>
          </cell>
          <cell r="L134" t="str">
            <v>(美)罗伯特·吉本斯</v>
          </cell>
          <cell r="M134" t="str">
            <v>社会科学</v>
          </cell>
          <cell r="N134" t="str">
            <v>978-7-5004-2454-3</v>
          </cell>
          <cell r="O134">
            <v>42278</v>
          </cell>
          <cell r="P134" t="str">
            <v>1</v>
          </cell>
          <cell r="Q134" t="str">
            <v>无</v>
          </cell>
          <cell r="R134" t="str">
            <v>否</v>
          </cell>
          <cell r="S134">
            <v>0</v>
          </cell>
          <cell r="T134" t="str">
            <v>否</v>
          </cell>
          <cell r="U134" t="str">
            <v>周德翼</v>
          </cell>
          <cell r="W134" t="str">
            <v>经管</v>
          </cell>
        </row>
        <row r="135">
          <cell r="C135" t="str">
            <v>国际企业与跨国文化管理</v>
          </cell>
          <cell r="D135" t="str">
            <v>32</v>
          </cell>
          <cell r="E135">
            <v>103</v>
          </cell>
          <cell r="F135" t="str">
            <v>农学1901农学1902农学1903</v>
          </cell>
          <cell r="G135" t="str">
            <v>专业选修</v>
          </cell>
          <cell r="I135" t="str">
            <v>否</v>
          </cell>
          <cell r="J135" t="str">
            <v>无合适</v>
          </cell>
          <cell r="K135">
            <v>0</v>
          </cell>
          <cell r="L135">
            <v>0</v>
          </cell>
          <cell r="M135">
            <v>0</v>
          </cell>
          <cell r="N135">
            <v>0</v>
          </cell>
          <cell r="P135">
            <v>0</v>
          </cell>
          <cell r="S135">
            <v>0</v>
          </cell>
          <cell r="T135">
            <v>0</v>
          </cell>
          <cell r="U135" t="str">
            <v>张爱武</v>
          </cell>
          <cell r="W135" t="str">
            <v>经管</v>
          </cell>
        </row>
        <row r="136">
          <cell r="C136" t="str">
            <v>国际企业与跨国文化管理</v>
          </cell>
          <cell r="D136" t="str">
            <v>32</v>
          </cell>
          <cell r="E136">
            <v>33</v>
          </cell>
          <cell r="F136" t="str">
            <v>2019张之洞班（智慧农业）</v>
          </cell>
          <cell r="G136" t="str">
            <v>专业选修</v>
          </cell>
          <cell r="I136" t="str">
            <v>否</v>
          </cell>
          <cell r="J136" t="str">
            <v>无合适</v>
          </cell>
          <cell r="K136">
            <v>0</v>
          </cell>
          <cell r="L136">
            <v>0</v>
          </cell>
          <cell r="M136">
            <v>0</v>
          </cell>
          <cell r="N136">
            <v>0</v>
          </cell>
          <cell r="P136">
            <v>0</v>
          </cell>
          <cell r="S136">
            <v>0</v>
          </cell>
          <cell r="T136">
            <v>0</v>
          </cell>
          <cell r="U136" t="str">
            <v>张爱武</v>
          </cell>
          <cell r="W136" t="str">
            <v>经管</v>
          </cell>
        </row>
        <row r="137">
          <cell r="C137" t="str">
            <v>创业管理</v>
          </cell>
          <cell r="D137" t="str">
            <v>32</v>
          </cell>
          <cell r="E137">
            <v>72</v>
          </cell>
          <cell r="F137" t="str">
            <v>财管1901财管1902财管1903（洞）</v>
          </cell>
          <cell r="G137" t="str">
            <v>专业选修</v>
          </cell>
          <cell r="I137" t="str">
            <v>否</v>
          </cell>
          <cell r="J137" t="str">
            <v>暂无合适</v>
          </cell>
          <cell r="K137">
            <v>0</v>
          </cell>
          <cell r="L137">
            <v>0</v>
          </cell>
          <cell r="M137">
            <v>0</v>
          </cell>
          <cell r="N137">
            <v>0</v>
          </cell>
          <cell r="P137">
            <v>0</v>
          </cell>
          <cell r="S137">
            <v>0</v>
          </cell>
          <cell r="T137">
            <v>0</v>
          </cell>
          <cell r="U137" t="str">
            <v>黄洁</v>
          </cell>
          <cell r="W137" t="str">
            <v>经管</v>
          </cell>
        </row>
        <row r="138">
          <cell r="C138" t="str">
            <v>创业管理</v>
          </cell>
          <cell r="D138" t="str">
            <v>32</v>
          </cell>
          <cell r="E138">
            <v>71</v>
          </cell>
          <cell r="F138" t="str">
            <v>会计1901会计1902会计1903（洞）</v>
          </cell>
          <cell r="G138" t="str">
            <v>专业选修</v>
          </cell>
          <cell r="I138" t="str">
            <v>否</v>
          </cell>
          <cell r="J138" t="str">
            <v>暂无合适</v>
          </cell>
          <cell r="K138">
            <v>0</v>
          </cell>
          <cell r="L138">
            <v>0</v>
          </cell>
          <cell r="M138">
            <v>0</v>
          </cell>
          <cell r="N138">
            <v>0</v>
          </cell>
          <cell r="P138">
            <v>0</v>
          </cell>
          <cell r="S138">
            <v>0</v>
          </cell>
          <cell r="T138">
            <v>0</v>
          </cell>
          <cell r="U138" t="str">
            <v>黄洁</v>
          </cell>
          <cell r="W138" t="str">
            <v>经管</v>
          </cell>
        </row>
        <row r="139">
          <cell r="C139" t="str">
            <v>创业管理</v>
          </cell>
          <cell r="D139" t="str">
            <v>32</v>
          </cell>
          <cell r="E139">
            <v>30</v>
          </cell>
          <cell r="F139" t="str">
            <v>工商2001</v>
          </cell>
          <cell r="G139" t="str">
            <v>专业选修</v>
          </cell>
          <cell r="I139" t="str">
            <v>否</v>
          </cell>
          <cell r="J139" t="str">
            <v>暂无合适</v>
          </cell>
          <cell r="K139">
            <v>0</v>
          </cell>
          <cell r="L139">
            <v>0</v>
          </cell>
          <cell r="M139">
            <v>0</v>
          </cell>
          <cell r="N139">
            <v>0</v>
          </cell>
          <cell r="P139">
            <v>0</v>
          </cell>
          <cell r="S139">
            <v>0</v>
          </cell>
          <cell r="T139">
            <v>0</v>
          </cell>
          <cell r="U139" t="str">
            <v>黄洁</v>
          </cell>
          <cell r="W139" t="str">
            <v>经管</v>
          </cell>
        </row>
        <row r="140">
          <cell r="C140" t="str">
            <v>创业管理</v>
          </cell>
          <cell r="D140" t="str">
            <v>32</v>
          </cell>
          <cell r="E140">
            <v>33</v>
          </cell>
          <cell r="F140" t="str">
            <v>人力2001人力2002（洞班）</v>
          </cell>
          <cell r="G140" t="str">
            <v>专业选修</v>
          </cell>
          <cell r="I140" t="str">
            <v>否</v>
          </cell>
          <cell r="J140" t="str">
            <v>暂无合适</v>
          </cell>
          <cell r="K140">
            <v>0</v>
          </cell>
          <cell r="L140">
            <v>0</v>
          </cell>
          <cell r="M140">
            <v>0</v>
          </cell>
          <cell r="N140">
            <v>0</v>
          </cell>
          <cell r="P140">
            <v>0</v>
          </cell>
          <cell r="S140">
            <v>0</v>
          </cell>
          <cell r="T140">
            <v>0</v>
          </cell>
          <cell r="U140" t="str">
            <v>黄洁</v>
          </cell>
          <cell r="W140" t="str">
            <v>经管</v>
          </cell>
        </row>
        <row r="141">
          <cell r="C141" t="str">
            <v>市场营销学B</v>
          </cell>
          <cell r="D141" t="str">
            <v>40</v>
          </cell>
          <cell r="E141">
            <v>72</v>
          </cell>
          <cell r="F141" t="str">
            <v>信管2001信管2002信管2003（洞班）</v>
          </cell>
          <cell r="G141" t="str">
            <v>专业选修</v>
          </cell>
          <cell r="I141" t="str">
            <v>是</v>
          </cell>
          <cell r="K141" t="str">
            <v>市场营销学</v>
          </cell>
          <cell r="L141" t="str">
            <v>孙剑</v>
          </cell>
          <cell r="M141" t="str">
            <v>农业</v>
          </cell>
          <cell r="N141" t="str">
            <v>978-7-109-21863-5</v>
          </cell>
          <cell r="O141">
            <v>42583</v>
          </cell>
          <cell r="P141" t="str">
            <v>3</v>
          </cell>
          <cell r="Q141" t="str">
            <v>无</v>
          </cell>
          <cell r="R141" t="str">
            <v>是</v>
          </cell>
          <cell r="S141">
            <v>0</v>
          </cell>
          <cell r="T141" t="str">
            <v>否</v>
          </cell>
          <cell r="U141" t="str">
            <v>李春成</v>
          </cell>
          <cell r="W141" t="str">
            <v>经管</v>
          </cell>
        </row>
        <row r="142">
          <cell r="C142" t="str">
            <v>市场营销学B</v>
          </cell>
          <cell r="D142" t="str">
            <v>40</v>
          </cell>
          <cell r="E142">
            <v>58</v>
          </cell>
          <cell r="F142" t="str">
            <v>植科2001植科2002</v>
          </cell>
          <cell r="G142" t="str">
            <v>专业选修</v>
          </cell>
          <cell r="I142" t="str">
            <v>是</v>
          </cell>
          <cell r="K142" t="str">
            <v>市场营销学</v>
          </cell>
          <cell r="L142" t="str">
            <v>孙剑</v>
          </cell>
          <cell r="M142" t="str">
            <v>农业</v>
          </cell>
          <cell r="N142" t="str">
            <v>978-7-109-21863-5</v>
          </cell>
          <cell r="O142">
            <v>42583</v>
          </cell>
          <cell r="P142" t="str">
            <v>3</v>
          </cell>
          <cell r="Q142" t="str">
            <v>无</v>
          </cell>
          <cell r="R142" t="str">
            <v>是</v>
          </cell>
          <cell r="S142">
            <v>0</v>
          </cell>
          <cell r="T142" t="str">
            <v>否</v>
          </cell>
          <cell r="U142" t="str">
            <v>李春成</v>
          </cell>
          <cell r="W142" t="str">
            <v>经管</v>
          </cell>
        </row>
        <row r="143">
          <cell r="C143" t="str">
            <v>管理运筹学</v>
          </cell>
          <cell r="D143" t="str">
            <v>32</v>
          </cell>
          <cell r="E143">
            <v>74</v>
          </cell>
          <cell r="F143" t="str">
            <v>农经1901农经1902</v>
          </cell>
          <cell r="G143" t="str">
            <v>专业选修</v>
          </cell>
          <cell r="H143" t="str">
            <v>停开</v>
          </cell>
          <cell r="K143">
            <v>0</v>
          </cell>
          <cell r="L143">
            <v>0</v>
          </cell>
          <cell r="M143">
            <v>0</v>
          </cell>
          <cell r="N143">
            <v>0</v>
          </cell>
          <cell r="P143">
            <v>0</v>
          </cell>
          <cell r="S143">
            <v>0</v>
          </cell>
          <cell r="T143">
            <v>0</v>
          </cell>
          <cell r="U143" t="e">
            <v>#N/A</v>
          </cell>
          <cell r="W143" t="str">
            <v>经管</v>
          </cell>
        </row>
        <row r="144">
          <cell r="C144" t="str">
            <v>管理运筹学</v>
          </cell>
          <cell r="D144" t="str">
            <v>32</v>
          </cell>
          <cell r="E144">
            <v>27</v>
          </cell>
          <cell r="F144" t="str">
            <v>2019张之洞班(文管)</v>
          </cell>
          <cell r="G144" t="str">
            <v>专业选修</v>
          </cell>
          <cell r="H144" t="str">
            <v>停开</v>
          </cell>
          <cell r="K144">
            <v>0</v>
          </cell>
          <cell r="L144">
            <v>0</v>
          </cell>
          <cell r="M144">
            <v>0</v>
          </cell>
          <cell r="N144">
            <v>0</v>
          </cell>
          <cell r="P144">
            <v>0</v>
          </cell>
          <cell r="S144">
            <v>0</v>
          </cell>
          <cell r="T144">
            <v>0</v>
          </cell>
          <cell r="U144" t="e">
            <v>#N/A</v>
          </cell>
          <cell r="W144" t="str">
            <v>经管</v>
          </cell>
        </row>
        <row r="145">
          <cell r="C145" t="str">
            <v>品牌管理</v>
          </cell>
          <cell r="D145" t="str">
            <v>32</v>
          </cell>
          <cell r="E145">
            <v>59</v>
          </cell>
          <cell r="F145" t="str">
            <v>市营2001市营2002</v>
          </cell>
          <cell r="G145" t="str">
            <v>必修</v>
          </cell>
          <cell r="I145" t="str">
            <v>是</v>
          </cell>
          <cell r="K145" t="str">
            <v>品牌管理</v>
          </cell>
          <cell r="L145" t="str">
            <v>王海忠</v>
          </cell>
          <cell r="M145" t="str">
            <v>清华</v>
          </cell>
          <cell r="N145" t="str">
            <v>978-7-30-257035-6</v>
          </cell>
          <cell r="O145">
            <v>44409</v>
          </cell>
          <cell r="P145">
            <v>2</v>
          </cell>
          <cell r="Q145" t="str">
            <v>无</v>
          </cell>
          <cell r="R145" t="str">
            <v>否</v>
          </cell>
          <cell r="S145">
            <v>0</v>
          </cell>
          <cell r="T145" t="str">
            <v>是（更新版本）</v>
          </cell>
          <cell r="U145" t="str">
            <v>余樱</v>
          </cell>
          <cell r="V145">
            <v>2</v>
          </cell>
          <cell r="W145" t="str">
            <v>经管</v>
          </cell>
        </row>
        <row r="146">
          <cell r="C146" t="str">
            <v>运营管理</v>
          </cell>
          <cell r="D146" t="str">
            <v>48</v>
          </cell>
          <cell r="E146">
            <v>30</v>
          </cell>
          <cell r="F146" t="str">
            <v>工商2001</v>
          </cell>
          <cell r="G146" t="str">
            <v>必修</v>
          </cell>
          <cell r="I146" t="str">
            <v>是</v>
          </cell>
          <cell r="K146" t="str">
            <v>生产运作管理</v>
          </cell>
          <cell r="L146" t="str">
            <v>陈荣秋|马士华</v>
          </cell>
          <cell r="M146" t="str">
            <v>机工</v>
          </cell>
          <cell r="N146" t="str">
            <v>978-7-111-56474-4</v>
          </cell>
          <cell r="O146">
            <v>42461</v>
          </cell>
          <cell r="P146" t="str">
            <v>5</v>
          </cell>
          <cell r="Q146" t="str">
            <v>无</v>
          </cell>
          <cell r="R146" t="str">
            <v>否</v>
          </cell>
          <cell r="S146">
            <v>0</v>
          </cell>
          <cell r="T146" t="str">
            <v>否</v>
          </cell>
          <cell r="U146" t="str">
            <v>包玉泽</v>
          </cell>
          <cell r="V146">
            <v>1</v>
          </cell>
          <cell r="W146" t="str">
            <v>经管</v>
          </cell>
        </row>
        <row r="147">
          <cell r="C147" t="str">
            <v>运营管理</v>
          </cell>
          <cell r="D147" t="str">
            <v>48</v>
          </cell>
          <cell r="E147">
            <v>33</v>
          </cell>
          <cell r="F147" t="str">
            <v>人力2001人力2002（洞班）</v>
          </cell>
          <cell r="G147" t="str">
            <v>专业选修</v>
          </cell>
          <cell r="I147" t="str">
            <v>是</v>
          </cell>
          <cell r="K147" t="str">
            <v>生产运作管理</v>
          </cell>
          <cell r="L147" t="str">
            <v>陈荣秋|马士华</v>
          </cell>
          <cell r="M147" t="str">
            <v>机工</v>
          </cell>
          <cell r="N147" t="str">
            <v>978-7-111-56474-4</v>
          </cell>
          <cell r="O147">
            <v>42461</v>
          </cell>
          <cell r="P147" t="str">
            <v>5</v>
          </cell>
          <cell r="Q147" t="str">
            <v>无</v>
          </cell>
          <cell r="R147" t="str">
            <v>否</v>
          </cell>
          <cell r="S147">
            <v>0</v>
          </cell>
          <cell r="T147" t="str">
            <v>否</v>
          </cell>
          <cell r="U147" t="str">
            <v>包玉泽</v>
          </cell>
          <cell r="W147" t="str">
            <v>经管</v>
          </cell>
        </row>
        <row r="148">
          <cell r="C148" t="str">
            <v>组织行为学</v>
          </cell>
          <cell r="D148" t="str">
            <v>48</v>
          </cell>
          <cell r="E148">
            <v>257</v>
          </cell>
          <cell r="F148" t="str">
            <v>工商管理类2101、2、3、4、5、6、7、8、9</v>
          </cell>
          <cell r="G148" t="str">
            <v>必修</v>
          </cell>
          <cell r="I148" t="str">
            <v>是</v>
          </cell>
          <cell r="K148" t="str">
            <v>组织行为学</v>
          </cell>
          <cell r="L148" t="str">
            <v>孙建敏</v>
          </cell>
          <cell r="M148" t="str">
            <v>高教出版社</v>
          </cell>
          <cell r="N148" t="str">
            <v>978-7-04-052206-8</v>
          </cell>
          <cell r="O148">
            <v>43466</v>
          </cell>
          <cell r="P148">
            <v>0</v>
          </cell>
          <cell r="Q148" t="str">
            <v>是</v>
          </cell>
          <cell r="R148" t="str">
            <v>否</v>
          </cell>
          <cell r="S148" t="str">
            <v>马工程教材</v>
          </cell>
          <cell r="T148" t="str">
            <v>否</v>
          </cell>
          <cell r="U148" t="str">
            <v>蒋美琴</v>
          </cell>
          <cell r="W148" t="str">
            <v>经管</v>
          </cell>
        </row>
        <row r="149">
          <cell r="C149" t="str">
            <v>计量经济学（停</v>
          </cell>
          <cell r="D149" t="str">
            <v>40</v>
          </cell>
          <cell r="E149">
            <v>65</v>
          </cell>
          <cell r="F149" t="str">
            <v>土规2001土规2002</v>
          </cell>
          <cell r="G149" t="str">
            <v>专业选修</v>
          </cell>
          <cell r="H149" t="str">
            <v>停开</v>
          </cell>
          <cell r="U149" t="e">
            <v>#N/A</v>
          </cell>
          <cell r="W149" t="str">
            <v>经管</v>
          </cell>
        </row>
        <row r="150">
          <cell r="C150" t="str">
            <v>计量经济学实验（停</v>
          </cell>
          <cell r="D150" t="str">
            <v>15</v>
          </cell>
          <cell r="E150">
            <v>65</v>
          </cell>
          <cell r="F150" t="str">
            <v>土规2001土规2002</v>
          </cell>
          <cell r="G150" t="str">
            <v>专业选修</v>
          </cell>
          <cell r="H150" t="str">
            <v>停开</v>
          </cell>
          <cell r="K150" t="e">
            <v>#N/A</v>
          </cell>
          <cell r="L150" t="e">
            <v>#N/A</v>
          </cell>
          <cell r="M150" t="e">
            <v>#N/A</v>
          </cell>
          <cell r="N150" t="e">
            <v>#N/A</v>
          </cell>
          <cell r="O150" t="e">
            <v>#N/A</v>
          </cell>
          <cell r="P150" t="e">
            <v>#N/A</v>
          </cell>
          <cell r="S150" t="e">
            <v>#N/A</v>
          </cell>
          <cell r="T150" t="e">
            <v>#N/A</v>
          </cell>
          <cell r="U150" t="e">
            <v>#N/A</v>
          </cell>
          <cell r="W150" t="str">
            <v>经管</v>
          </cell>
        </row>
        <row r="151">
          <cell r="C151" t="str">
            <v>电子商务B</v>
          </cell>
          <cell r="D151" t="str">
            <v>40</v>
          </cell>
          <cell r="E151">
            <v>64</v>
          </cell>
          <cell r="F151" t="str">
            <v>财管2001财管2002财管2003（洞班）</v>
          </cell>
          <cell r="G151" t="str">
            <v>专业选修</v>
          </cell>
          <cell r="I151" t="str">
            <v>是</v>
          </cell>
          <cell r="K151" t="str">
            <v>电子商务——管理与社交网络视角</v>
          </cell>
          <cell r="L151" t="str">
            <v>埃弗雷姆·特班</v>
          </cell>
          <cell r="M151" t="str">
            <v>机械工业出版社</v>
          </cell>
          <cell r="N151" t="str">
            <v>978-7-11-166056-9</v>
          </cell>
          <cell r="O151">
            <v>44044</v>
          </cell>
          <cell r="P151">
            <v>9</v>
          </cell>
          <cell r="Q151" t="str">
            <v>无</v>
          </cell>
          <cell r="R151" t="str">
            <v>否</v>
          </cell>
          <cell r="T151" t="str">
            <v>是（更新版本）</v>
          </cell>
          <cell r="U151" t="str">
            <v>卢云帆</v>
          </cell>
          <cell r="V151">
            <v>2</v>
          </cell>
          <cell r="W151" t="str">
            <v>经管</v>
          </cell>
        </row>
        <row r="152">
          <cell r="C152" t="str">
            <v>电子商务B</v>
          </cell>
          <cell r="D152" t="str">
            <v>40</v>
          </cell>
          <cell r="E152">
            <v>30</v>
          </cell>
          <cell r="F152" t="str">
            <v>国贸2001国贸2002（洞班）</v>
          </cell>
          <cell r="G152" t="str">
            <v>专业选修</v>
          </cell>
          <cell r="I152" t="str">
            <v>是</v>
          </cell>
          <cell r="K152" t="str">
            <v>电子商务——管理与社交网络视角</v>
          </cell>
          <cell r="L152" t="str">
            <v>埃弗雷姆·特班</v>
          </cell>
          <cell r="M152" t="str">
            <v>机械工业出版社</v>
          </cell>
          <cell r="N152" t="str">
            <v>978-7-11-166056-9</v>
          </cell>
          <cell r="O152">
            <v>44044</v>
          </cell>
          <cell r="P152">
            <v>9</v>
          </cell>
          <cell r="Q152" t="str">
            <v>无</v>
          </cell>
          <cell r="R152" t="str">
            <v>否</v>
          </cell>
          <cell r="T152" t="str">
            <v>是（更新版本）</v>
          </cell>
          <cell r="U152" t="str">
            <v>卢云帆</v>
          </cell>
          <cell r="W152" t="str">
            <v>经管</v>
          </cell>
        </row>
        <row r="153">
          <cell r="C153" t="str">
            <v>电子商务B</v>
          </cell>
          <cell r="D153" t="str">
            <v>40</v>
          </cell>
          <cell r="E153">
            <v>63</v>
          </cell>
          <cell r="F153" t="str">
            <v>会计2001会计2002会计2003（洞班）</v>
          </cell>
          <cell r="G153" t="str">
            <v>专业选修</v>
          </cell>
          <cell r="I153" t="str">
            <v>是</v>
          </cell>
          <cell r="K153" t="str">
            <v>电子商务——管理与社交网络视角</v>
          </cell>
          <cell r="L153" t="str">
            <v>埃弗雷姆·特班</v>
          </cell>
          <cell r="M153" t="str">
            <v>机械工业出版社</v>
          </cell>
          <cell r="N153" t="str">
            <v>978-7-11-166056-9</v>
          </cell>
          <cell r="O153">
            <v>44044</v>
          </cell>
          <cell r="P153">
            <v>9</v>
          </cell>
          <cell r="Q153" t="str">
            <v>无</v>
          </cell>
          <cell r="R153" t="str">
            <v>否</v>
          </cell>
          <cell r="T153" t="str">
            <v>是（更新版本）</v>
          </cell>
          <cell r="U153" t="str">
            <v>卢云帆</v>
          </cell>
          <cell r="W153" t="str">
            <v>经管</v>
          </cell>
        </row>
        <row r="154">
          <cell r="C154" t="str">
            <v>电子商务B</v>
          </cell>
          <cell r="D154" t="str">
            <v>40</v>
          </cell>
          <cell r="E154">
            <v>70</v>
          </cell>
          <cell r="F154" t="str">
            <v>经济2001经济2002经济2003（洞班）</v>
          </cell>
          <cell r="G154" t="str">
            <v>专业选修</v>
          </cell>
          <cell r="I154" t="str">
            <v>是</v>
          </cell>
          <cell r="K154" t="str">
            <v>电子商务——管理与社交网络视角</v>
          </cell>
          <cell r="L154" t="str">
            <v>埃弗雷姆·特班</v>
          </cell>
          <cell r="M154" t="str">
            <v>机械工业出版社</v>
          </cell>
          <cell r="N154" t="str">
            <v>978-7-11-166056-9</v>
          </cell>
          <cell r="O154">
            <v>44044</v>
          </cell>
          <cell r="P154">
            <v>9</v>
          </cell>
          <cell r="Q154" t="str">
            <v>无</v>
          </cell>
          <cell r="R154" t="str">
            <v>否</v>
          </cell>
          <cell r="T154" t="str">
            <v>是（更新版本）</v>
          </cell>
          <cell r="U154" t="str">
            <v>卢云帆</v>
          </cell>
          <cell r="W154" t="str">
            <v>经管</v>
          </cell>
        </row>
        <row r="155">
          <cell r="C155" t="str">
            <v>电子商务B</v>
          </cell>
          <cell r="D155" t="str">
            <v>40</v>
          </cell>
          <cell r="E155">
            <v>59</v>
          </cell>
          <cell r="F155" t="str">
            <v>市营2001市营2002</v>
          </cell>
          <cell r="G155" t="str">
            <v>专业选修</v>
          </cell>
          <cell r="I155" t="str">
            <v>是</v>
          </cell>
          <cell r="K155" t="str">
            <v>电子商务——管理与社交网络视角</v>
          </cell>
          <cell r="L155" t="str">
            <v>埃弗雷姆·特班</v>
          </cell>
          <cell r="M155" t="str">
            <v>机械工业出版社</v>
          </cell>
          <cell r="N155" t="str">
            <v>978-7-11-166056-9</v>
          </cell>
          <cell r="O155">
            <v>44044</v>
          </cell>
          <cell r="P155">
            <v>9</v>
          </cell>
          <cell r="Q155" t="str">
            <v>无</v>
          </cell>
          <cell r="R155" t="str">
            <v>否</v>
          </cell>
          <cell r="T155" t="str">
            <v>是（更新版本）</v>
          </cell>
          <cell r="U155" t="str">
            <v>卢云帆</v>
          </cell>
          <cell r="W155" t="str">
            <v>经管</v>
          </cell>
        </row>
        <row r="156">
          <cell r="C156" t="str">
            <v>政府及非营利组织会计</v>
          </cell>
          <cell r="D156" t="str">
            <v>32</v>
          </cell>
          <cell r="E156">
            <v>63</v>
          </cell>
          <cell r="F156" t="str">
            <v>会计2001会计2002会计2003（洞班）</v>
          </cell>
          <cell r="G156" t="str">
            <v>专业选修</v>
          </cell>
          <cell r="I156" t="str">
            <v>是</v>
          </cell>
          <cell r="K156" t="str">
            <v>政府会计</v>
          </cell>
          <cell r="L156" t="str">
            <v>赵建勇</v>
          </cell>
          <cell r="M156" t="str">
            <v>上海财经大学出版社</v>
          </cell>
          <cell r="N156" t="str">
            <v>978-7-5642-3051-7</v>
          </cell>
          <cell r="P156">
            <v>1</v>
          </cell>
          <cell r="Q156" t="str">
            <v>无</v>
          </cell>
          <cell r="R156" t="str">
            <v>否</v>
          </cell>
          <cell r="S156">
            <v>0</v>
          </cell>
          <cell r="T156" t="str">
            <v>否</v>
          </cell>
          <cell r="U156" t="str">
            <v>范依依</v>
          </cell>
          <cell r="W156" t="str">
            <v>经管</v>
          </cell>
        </row>
        <row r="157">
          <cell r="C157" t="str">
            <v>成本与管理会计</v>
          </cell>
          <cell r="D157" t="str">
            <v>56</v>
          </cell>
          <cell r="E157">
            <v>64</v>
          </cell>
          <cell r="F157" t="str">
            <v>财管2001财管2002财管2003（洞班）</v>
          </cell>
          <cell r="G157" t="str">
            <v>必修</v>
          </cell>
          <cell r="I157" t="str">
            <v>是</v>
          </cell>
          <cell r="K157" t="str">
            <v>成本与管理会计（第2版）</v>
          </cell>
          <cell r="L157" t="str">
            <v>孙茂竹|于富生</v>
          </cell>
          <cell r="M157" t="str">
            <v>人大</v>
          </cell>
          <cell r="N157" t="str">
            <v>978-7-300-25466-1 </v>
          </cell>
          <cell r="O157">
            <v>43160</v>
          </cell>
          <cell r="P157" t="str">
            <v>2</v>
          </cell>
          <cell r="Q157" t="str">
            <v>无</v>
          </cell>
          <cell r="R157" t="str">
            <v>否</v>
          </cell>
          <cell r="S157">
            <v>0</v>
          </cell>
          <cell r="T157" t="str">
            <v>否</v>
          </cell>
          <cell r="U157" t="str">
            <v>张巍</v>
          </cell>
          <cell r="W157" t="str">
            <v>经管</v>
          </cell>
        </row>
        <row r="158">
          <cell r="C158" t="str">
            <v>成本与管理会计</v>
          </cell>
          <cell r="D158" t="str">
            <v>56</v>
          </cell>
          <cell r="E158">
            <v>63</v>
          </cell>
          <cell r="F158" t="str">
            <v>会计2001会计2002会计2003（洞班）</v>
          </cell>
          <cell r="G158" t="str">
            <v>必修</v>
          </cell>
          <cell r="I158" t="str">
            <v>是</v>
          </cell>
          <cell r="K158" t="str">
            <v>成本与管理会计（第2版）</v>
          </cell>
          <cell r="L158" t="str">
            <v>孙茂竹|于富生</v>
          </cell>
          <cell r="M158" t="str">
            <v>人大</v>
          </cell>
          <cell r="N158" t="str">
            <v>978-7-300-25466-1 </v>
          </cell>
          <cell r="O158">
            <v>43160</v>
          </cell>
          <cell r="P158" t="str">
            <v>2</v>
          </cell>
          <cell r="Q158" t="str">
            <v>无</v>
          </cell>
          <cell r="R158" t="str">
            <v>否</v>
          </cell>
          <cell r="S158">
            <v>0</v>
          </cell>
          <cell r="T158" t="str">
            <v>否</v>
          </cell>
          <cell r="U158" t="str">
            <v>张巍</v>
          </cell>
          <cell r="W158" t="str">
            <v>经管</v>
          </cell>
        </row>
        <row r="159">
          <cell r="C159" t="str">
            <v>人员素质测评</v>
          </cell>
          <cell r="D159" t="str">
            <v>32</v>
          </cell>
          <cell r="E159">
            <v>33</v>
          </cell>
          <cell r="F159" t="str">
            <v>人力2001人力2002（洞班）</v>
          </cell>
          <cell r="G159" t="str">
            <v>必修</v>
          </cell>
          <cell r="I159" t="str">
            <v>是</v>
          </cell>
          <cell r="K159" t="str">
            <v>人员测评与选拔</v>
          </cell>
          <cell r="L159" t="str">
            <v>萧鸣政</v>
          </cell>
          <cell r="M159" t="str">
            <v>复旦</v>
          </cell>
          <cell r="N159" t="str">
            <v>987-7-309-04312-9</v>
          </cell>
          <cell r="O159">
            <v>42248</v>
          </cell>
          <cell r="P159" t="str">
            <v>3</v>
          </cell>
          <cell r="Q159" t="str">
            <v>无</v>
          </cell>
          <cell r="R159" t="str">
            <v>否</v>
          </cell>
          <cell r="S159">
            <v>0</v>
          </cell>
          <cell r="T159" t="str">
            <v>否</v>
          </cell>
          <cell r="U159" t="str">
            <v>胡安荣</v>
          </cell>
          <cell r="W159" t="str">
            <v>经管</v>
          </cell>
        </row>
        <row r="160">
          <cell r="C160" t="str">
            <v>创新管理</v>
          </cell>
          <cell r="D160" t="str">
            <v>32</v>
          </cell>
          <cell r="E160">
            <v>30</v>
          </cell>
          <cell r="F160" t="str">
            <v>工商2001</v>
          </cell>
          <cell r="G160" t="str">
            <v>专业选修</v>
          </cell>
          <cell r="I160" t="str">
            <v>否</v>
          </cell>
          <cell r="J160" t="str">
            <v>暂无合适教材，教师融合了多本创新管理教材的内容和最新的创新前沿资料进行备课</v>
          </cell>
          <cell r="K160">
            <v>0</v>
          </cell>
          <cell r="L160">
            <v>0</v>
          </cell>
          <cell r="M160">
            <v>0</v>
          </cell>
          <cell r="N160">
            <v>0</v>
          </cell>
          <cell r="P160">
            <v>0</v>
          </cell>
          <cell r="S160">
            <v>0</v>
          </cell>
          <cell r="T160">
            <v>0</v>
          </cell>
          <cell r="U160" t="str">
            <v>陈倩</v>
          </cell>
          <cell r="W160" t="str">
            <v>经管</v>
          </cell>
        </row>
        <row r="161">
          <cell r="C161" t="str">
            <v>管理沟通</v>
          </cell>
          <cell r="D161" t="str">
            <v>32</v>
          </cell>
          <cell r="E161">
            <v>30</v>
          </cell>
          <cell r="F161" t="str">
            <v>工商2001</v>
          </cell>
          <cell r="G161" t="str">
            <v>专业选修</v>
          </cell>
          <cell r="I161" t="str">
            <v>否</v>
          </cell>
          <cell r="J161" t="str">
            <v>无合适</v>
          </cell>
          <cell r="K161">
            <v>0</v>
          </cell>
          <cell r="L161">
            <v>0</v>
          </cell>
          <cell r="M161">
            <v>0</v>
          </cell>
          <cell r="N161">
            <v>0</v>
          </cell>
          <cell r="P161">
            <v>0</v>
          </cell>
          <cell r="S161">
            <v>0</v>
          </cell>
          <cell r="T161">
            <v>0</v>
          </cell>
          <cell r="U161" t="str">
            <v>郑本荣</v>
          </cell>
          <cell r="W161" t="str">
            <v>经管</v>
          </cell>
        </row>
        <row r="162">
          <cell r="C162" t="str">
            <v>管理沟通</v>
          </cell>
          <cell r="D162" t="str">
            <v>32</v>
          </cell>
          <cell r="E162">
            <v>33</v>
          </cell>
          <cell r="F162" t="str">
            <v>人力2001人力2002（洞班）</v>
          </cell>
          <cell r="G162" t="str">
            <v>专业选修</v>
          </cell>
          <cell r="I162" t="str">
            <v>否</v>
          </cell>
          <cell r="J162" t="str">
            <v>无合适</v>
          </cell>
          <cell r="K162">
            <v>0</v>
          </cell>
          <cell r="L162">
            <v>0</v>
          </cell>
          <cell r="M162">
            <v>0</v>
          </cell>
          <cell r="N162">
            <v>0</v>
          </cell>
          <cell r="P162">
            <v>0</v>
          </cell>
          <cell r="S162">
            <v>0</v>
          </cell>
          <cell r="T162">
            <v>0</v>
          </cell>
          <cell r="U162" t="str">
            <v>郑本荣</v>
          </cell>
          <cell r="W162" t="str">
            <v>经管</v>
          </cell>
        </row>
        <row r="163">
          <cell r="C163" t="str">
            <v>组织行为与人力资源研究前沿专题</v>
          </cell>
          <cell r="D163" t="str">
            <v>16</v>
          </cell>
          <cell r="E163">
            <v>33</v>
          </cell>
          <cell r="F163" t="str">
            <v>人力2001人力2002（洞班）</v>
          </cell>
          <cell r="G163" t="str">
            <v>专业选修</v>
          </cell>
          <cell r="I163" t="str">
            <v>否</v>
          </cell>
          <cell r="J163" t="str">
            <v>专题课，无教材</v>
          </cell>
          <cell r="K163">
            <v>0</v>
          </cell>
          <cell r="L163">
            <v>0</v>
          </cell>
          <cell r="M163">
            <v>0</v>
          </cell>
          <cell r="N163">
            <v>0</v>
          </cell>
          <cell r="P163">
            <v>0</v>
          </cell>
          <cell r="S163">
            <v>0</v>
          </cell>
          <cell r="T163">
            <v>0</v>
          </cell>
          <cell r="U163" t="str">
            <v>蒋美琴</v>
          </cell>
          <cell r="W163" t="str">
            <v>经管</v>
          </cell>
        </row>
        <row r="164">
          <cell r="C164" t="str">
            <v>跨文化管理</v>
          </cell>
          <cell r="D164" t="str">
            <v>32</v>
          </cell>
          <cell r="E164">
            <v>74</v>
          </cell>
          <cell r="F164" t="str">
            <v>经济1901经济1902经济1903（洞）</v>
          </cell>
          <cell r="G164" t="str">
            <v>专业选修</v>
          </cell>
          <cell r="I164" t="str">
            <v>否</v>
          </cell>
          <cell r="J164" t="str">
            <v>无合适</v>
          </cell>
          <cell r="K164" t="e">
            <v>#N/A</v>
          </cell>
          <cell r="L164" t="e">
            <v>#N/A</v>
          </cell>
          <cell r="M164" t="e">
            <v>#N/A</v>
          </cell>
          <cell r="N164" t="e">
            <v>#N/A</v>
          </cell>
          <cell r="O164" t="e">
            <v>#N/A</v>
          </cell>
          <cell r="P164" t="e">
            <v>#N/A</v>
          </cell>
          <cell r="S164" t="e">
            <v>#N/A</v>
          </cell>
          <cell r="T164" t="e">
            <v>#N/A</v>
          </cell>
          <cell r="U164" t="str">
            <v>张爱武</v>
          </cell>
          <cell r="W164" t="str">
            <v>经管</v>
          </cell>
        </row>
        <row r="165">
          <cell r="C165" t="str">
            <v>整合营销传播A</v>
          </cell>
          <cell r="D165" t="str">
            <v>32</v>
          </cell>
          <cell r="E165">
            <v>59</v>
          </cell>
          <cell r="F165" t="str">
            <v>市营2001市营2002</v>
          </cell>
          <cell r="G165" t="str">
            <v>专业选修</v>
          </cell>
          <cell r="I165" t="str">
            <v>是</v>
          </cell>
          <cell r="K165" t="str">
            <v>广告、促销与整合营销传播</v>
          </cell>
          <cell r="L165" t="str">
            <v>肯尼思·克洛 唐纳德·巴克</v>
          </cell>
          <cell r="M165" t="str">
            <v>中国人民大学出版社</v>
          </cell>
          <cell r="N165" t="str">
            <v>978-7-30-029384-4</v>
          </cell>
          <cell r="O165">
            <v>44348</v>
          </cell>
          <cell r="P165">
            <v>8</v>
          </cell>
          <cell r="Q165" t="str">
            <v>无</v>
          </cell>
          <cell r="R165" t="str">
            <v>否</v>
          </cell>
          <cell r="T165" t="str">
            <v>是</v>
          </cell>
          <cell r="U165" t="str">
            <v>李万君</v>
          </cell>
          <cell r="V165">
            <v>2</v>
          </cell>
          <cell r="W165" t="str">
            <v>经管</v>
          </cell>
        </row>
        <row r="166">
          <cell r="C166" t="str">
            <v>市场营销专题</v>
          </cell>
          <cell r="D166" t="str">
            <v>32</v>
          </cell>
          <cell r="E166">
            <v>59</v>
          </cell>
          <cell r="F166" t="str">
            <v>市营2001市营2002</v>
          </cell>
          <cell r="G166" t="str">
            <v>专业选修</v>
          </cell>
          <cell r="I166" t="str">
            <v>否</v>
          </cell>
          <cell r="J166" t="str">
            <v>专题课，无教材</v>
          </cell>
          <cell r="K166">
            <v>0</v>
          </cell>
          <cell r="L166">
            <v>0</v>
          </cell>
          <cell r="M166">
            <v>0</v>
          </cell>
          <cell r="N166">
            <v>0</v>
          </cell>
          <cell r="P166">
            <v>0</v>
          </cell>
          <cell r="S166">
            <v>0</v>
          </cell>
          <cell r="T166">
            <v>0</v>
          </cell>
          <cell r="U166" t="str">
            <v>龚璇</v>
          </cell>
          <cell r="W166" t="str">
            <v>经管</v>
          </cell>
        </row>
        <row r="167">
          <cell r="C167" t="str">
            <v>商业数据挖掘实验</v>
          </cell>
          <cell r="D167" t="str">
            <v>15</v>
          </cell>
          <cell r="E167">
            <v>64</v>
          </cell>
          <cell r="F167" t="str">
            <v>财管2001财管2002财管2003（洞班）</v>
          </cell>
          <cell r="G167" t="str">
            <v>必修</v>
          </cell>
          <cell r="I167" t="str">
            <v>否</v>
          </cell>
          <cell r="J167" t="str">
            <v>实验课，配套理论课已订教材</v>
          </cell>
          <cell r="K167">
            <v>0</v>
          </cell>
          <cell r="L167">
            <v>0</v>
          </cell>
          <cell r="M167">
            <v>0</v>
          </cell>
          <cell r="N167">
            <v>0</v>
          </cell>
          <cell r="P167">
            <v>0</v>
          </cell>
          <cell r="S167">
            <v>0</v>
          </cell>
          <cell r="T167">
            <v>0</v>
          </cell>
          <cell r="U167" t="str">
            <v>熊涛</v>
          </cell>
          <cell r="W167" t="str">
            <v>经管</v>
          </cell>
        </row>
        <row r="168">
          <cell r="C168" t="str">
            <v>商业数据挖掘实验</v>
          </cell>
          <cell r="D168" t="str">
            <v>15</v>
          </cell>
          <cell r="E168">
            <v>63</v>
          </cell>
          <cell r="F168" t="str">
            <v>会计2001会计2002会计2003（洞班）</v>
          </cell>
          <cell r="G168" t="str">
            <v>必修</v>
          </cell>
          <cell r="I168" t="str">
            <v>否</v>
          </cell>
          <cell r="J168" t="str">
            <v>实验课，配套理论课已订教材</v>
          </cell>
          <cell r="K168">
            <v>0</v>
          </cell>
          <cell r="L168">
            <v>0</v>
          </cell>
          <cell r="M168">
            <v>0</v>
          </cell>
          <cell r="N168">
            <v>0</v>
          </cell>
          <cell r="P168">
            <v>0</v>
          </cell>
          <cell r="S168">
            <v>0</v>
          </cell>
          <cell r="T168">
            <v>0</v>
          </cell>
          <cell r="U168" t="str">
            <v>熊涛</v>
          </cell>
          <cell r="W168" t="str">
            <v>经管</v>
          </cell>
        </row>
        <row r="169">
          <cell r="C169" t="str">
            <v>商业数据挖掘实验</v>
          </cell>
          <cell r="D169" t="str">
            <v>15</v>
          </cell>
          <cell r="E169">
            <v>68</v>
          </cell>
          <cell r="F169" t="str">
            <v>农经2001农经2002</v>
          </cell>
          <cell r="G169" t="str">
            <v>专业选修</v>
          </cell>
          <cell r="I169" t="str">
            <v>否</v>
          </cell>
          <cell r="J169" t="str">
            <v>实验课，配套理论课已订教材</v>
          </cell>
          <cell r="K169">
            <v>0</v>
          </cell>
          <cell r="L169">
            <v>0</v>
          </cell>
          <cell r="M169">
            <v>0</v>
          </cell>
          <cell r="N169">
            <v>0</v>
          </cell>
          <cell r="P169">
            <v>0</v>
          </cell>
          <cell r="S169">
            <v>0</v>
          </cell>
          <cell r="T169">
            <v>0</v>
          </cell>
          <cell r="U169" t="str">
            <v>熊涛</v>
          </cell>
          <cell r="W169" t="str">
            <v>经管</v>
          </cell>
        </row>
        <row r="170">
          <cell r="C170" t="str">
            <v>商业数据挖掘实验</v>
          </cell>
          <cell r="D170" t="str">
            <v>15</v>
          </cell>
          <cell r="E170">
            <v>23</v>
          </cell>
          <cell r="F170" t="str">
            <v>2020张之洞班（文管）</v>
          </cell>
          <cell r="G170" t="str">
            <v>专业选修</v>
          </cell>
          <cell r="I170" t="str">
            <v>否</v>
          </cell>
          <cell r="J170" t="str">
            <v>实验课，配套理论课已订教材</v>
          </cell>
          <cell r="K170">
            <v>0</v>
          </cell>
          <cell r="L170">
            <v>0</v>
          </cell>
          <cell r="M170">
            <v>0</v>
          </cell>
          <cell r="N170">
            <v>0</v>
          </cell>
          <cell r="P170">
            <v>0</v>
          </cell>
          <cell r="S170">
            <v>0</v>
          </cell>
          <cell r="T170">
            <v>0</v>
          </cell>
          <cell r="U170" t="str">
            <v>熊涛</v>
          </cell>
          <cell r="W170" t="str">
            <v>经管</v>
          </cell>
        </row>
        <row r="171">
          <cell r="C171" t="str">
            <v>财税实务</v>
          </cell>
          <cell r="D171" t="str">
            <v>32</v>
          </cell>
          <cell r="E171">
            <v>64</v>
          </cell>
          <cell r="F171" t="str">
            <v>财管2001财管2002财管2003（洞班）</v>
          </cell>
          <cell r="G171" t="str">
            <v>专业选修</v>
          </cell>
          <cell r="I171" t="str">
            <v>是</v>
          </cell>
          <cell r="K171" t="str">
            <v>税务筹划学</v>
          </cell>
          <cell r="L171" t="str">
            <v>盖地</v>
          </cell>
          <cell r="M171" t="str">
            <v>人大</v>
          </cell>
          <cell r="N171" t="str">
            <v>978-7-300-27722-6</v>
          </cell>
          <cell r="P171">
            <v>7</v>
          </cell>
          <cell r="Q171" t="str">
            <v>无</v>
          </cell>
          <cell r="R171" t="str">
            <v>否</v>
          </cell>
          <cell r="S171">
            <v>0</v>
          </cell>
          <cell r="T171" t="str">
            <v>否</v>
          </cell>
          <cell r="U171" t="str">
            <v>肖华芳</v>
          </cell>
          <cell r="W171" t="str">
            <v>经管</v>
          </cell>
        </row>
        <row r="172">
          <cell r="C172" t="str">
            <v>财税实务</v>
          </cell>
          <cell r="D172" t="str">
            <v>32</v>
          </cell>
          <cell r="E172">
            <v>63</v>
          </cell>
          <cell r="F172" t="str">
            <v>会计2001会计2002会计2003（洞班）</v>
          </cell>
          <cell r="G172" t="str">
            <v>专业选修</v>
          </cell>
          <cell r="I172" t="str">
            <v>是</v>
          </cell>
          <cell r="K172" t="str">
            <v>税务筹划学</v>
          </cell>
          <cell r="L172" t="str">
            <v>盖地</v>
          </cell>
          <cell r="M172" t="str">
            <v>人大</v>
          </cell>
          <cell r="N172" t="str">
            <v>978-7-300-27722-6</v>
          </cell>
          <cell r="P172">
            <v>7</v>
          </cell>
          <cell r="Q172" t="str">
            <v>无</v>
          </cell>
          <cell r="R172" t="str">
            <v>否</v>
          </cell>
          <cell r="S172">
            <v>0</v>
          </cell>
          <cell r="T172" t="str">
            <v>否</v>
          </cell>
          <cell r="U172" t="str">
            <v>肖华芳</v>
          </cell>
          <cell r="W172" t="str">
            <v>经管</v>
          </cell>
        </row>
        <row r="173">
          <cell r="C173" t="str">
            <v>金融市场与机构</v>
          </cell>
          <cell r="D173" t="str">
            <v>40</v>
          </cell>
          <cell r="E173">
            <v>64</v>
          </cell>
          <cell r="F173" t="str">
            <v>财管2001财管2002财管2003（洞班）</v>
          </cell>
          <cell r="G173" t="str">
            <v>专业选修</v>
          </cell>
          <cell r="I173" t="str">
            <v>是</v>
          </cell>
          <cell r="K173" t="str">
            <v>金融市场与金融机构</v>
          </cell>
          <cell r="L173" t="str">
            <v>曹凤岐丨贾春新</v>
          </cell>
          <cell r="M173" t="str">
            <v>北大</v>
          </cell>
          <cell r="N173" t="str">
            <v>978-7-301-24678-8</v>
          </cell>
          <cell r="O173">
            <v>41883</v>
          </cell>
          <cell r="P173" t="str">
            <v>2</v>
          </cell>
          <cell r="Q173" t="str">
            <v>无</v>
          </cell>
          <cell r="R173" t="str">
            <v>否</v>
          </cell>
          <cell r="S173">
            <v>0</v>
          </cell>
          <cell r="T173" t="str">
            <v>否</v>
          </cell>
          <cell r="U173" t="str">
            <v>江新峰</v>
          </cell>
          <cell r="W173" t="str">
            <v>经管</v>
          </cell>
        </row>
        <row r="174">
          <cell r="C174" t="str">
            <v>内部控制与风险管理</v>
          </cell>
          <cell r="D174" t="str">
            <v>48</v>
          </cell>
          <cell r="E174">
            <v>64</v>
          </cell>
          <cell r="F174" t="str">
            <v>财管2001财管2002财管2003（洞班）</v>
          </cell>
          <cell r="G174" t="str">
            <v>专业选修</v>
          </cell>
          <cell r="I174" t="str">
            <v>是</v>
          </cell>
          <cell r="K174" t="str">
            <v>内部控制</v>
          </cell>
          <cell r="L174" t="str">
            <v>方红星|池国华</v>
          </cell>
          <cell r="M174" t="str">
            <v>东北财大</v>
          </cell>
          <cell r="N174" t="str">
            <v>978-7-5654-2601-8</v>
          </cell>
          <cell r="O174">
            <v>42767</v>
          </cell>
          <cell r="P174" t="str">
            <v>3</v>
          </cell>
          <cell r="Q174" t="str">
            <v>无</v>
          </cell>
          <cell r="R174" t="str">
            <v>否</v>
          </cell>
          <cell r="S174">
            <v>0</v>
          </cell>
          <cell r="T174" t="str">
            <v>否</v>
          </cell>
          <cell r="U174" t="str">
            <v>熊毅</v>
          </cell>
          <cell r="W174" t="str">
            <v>经管</v>
          </cell>
        </row>
        <row r="175">
          <cell r="C175" t="str">
            <v>个人理财</v>
          </cell>
          <cell r="D175" t="str">
            <v>32</v>
          </cell>
          <cell r="E175">
            <v>64</v>
          </cell>
          <cell r="F175" t="str">
            <v>财管2001财管2002财管2003（洞班）</v>
          </cell>
          <cell r="G175" t="str">
            <v>专业选修</v>
          </cell>
          <cell r="I175" t="str">
            <v>是</v>
          </cell>
          <cell r="K175" t="str">
            <v>个人理财</v>
          </cell>
          <cell r="L175" t="str">
            <v>桂詠评</v>
          </cell>
          <cell r="M175" t="str">
            <v>格致出版社</v>
          </cell>
          <cell r="N175" t="str">
            <v>978-7-5432-2406-3 </v>
          </cell>
          <cell r="P175">
            <v>3</v>
          </cell>
          <cell r="Q175" t="str">
            <v>无</v>
          </cell>
          <cell r="R175" t="str">
            <v>否</v>
          </cell>
          <cell r="S175">
            <v>0</v>
          </cell>
          <cell r="T175" t="str">
            <v>否</v>
          </cell>
          <cell r="U175" t="str">
            <v>邹萍</v>
          </cell>
          <cell r="W175" t="str">
            <v>经管</v>
          </cell>
        </row>
        <row r="176">
          <cell r="C176" t="str">
            <v>财务管理实验</v>
          </cell>
          <cell r="D176" t="str">
            <v>15</v>
          </cell>
          <cell r="E176">
            <v>64</v>
          </cell>
          <cell r="F176" t="str">
            <v>财管2001财管2002财管2003（洞班）</v>
          </cell>
          <cell r="G176" t="str">
            <v>专业选修</v>
          </cell>
          <cell r="H176" t="str">
            <v>停开</v>
          </cell>
          <cell r="K176">
            <v>0</v>
          </cell>
          <cell r="L176">
            <v>0</v>
          </cell>
          <cell r="M176">
            <v>0</v>
          </cell>
          <cell r="N176">
            <v>0</v>
          </cell>
          <cell r="P176">
            <v>0</v>
          </cell>
          <cell r="S176">
            <v>0</v>
          </cell>
          <cell r="T176">
            <v>0</v>
          </cell>
          <cell r="U176" t="e">
            <v>#N/A</v>
          </cell>
          <cell r="W176" t="str">
            <v>经管</v>
          </cell>
        </row>
        <row r="177">
          <cell r="C177" t="str">
            <v>公司财务理论</v>
          </cell>
          <cell r="D177" t="str">
            <v>32</v>
          </cell>
          <cell r="E177">
            <v>72</v>
          </cell>
          <cell r="F177" t="str">
            <v>财管1901财管1902财管1903（洞）</v>
          </cell>
          <cell r="G177" t="str">
            <v>专业选修</v>
          </cell>
          <cell r="H177" t="str">
            <v>停开</v>
          </cell>
          <cell r="K177">
            <v>0</v>
          </cell>
          <cell r="L177">
            <v>0</v>
          </cell>
          <cell r="M177">
            <v>0</v>
          </cell>
          <cell r="N177">
            <v>0</v>
          </cell>
          <cell r="P177">
            <v>0</v>
          </cell>
          <cell r="S177">
            <v>0</v>
          </cell>
          <cell r="T177">
            <v>0</v>
          </cell>
          <cell r="U177" t="e">
            <v>#N/A</v>
          </cell>
          <cell r="W177" t="str">
            <v>经管</v>
          </cell>
        </row>
        <row r="178">
          <cell r="C178" t="str">
            <v>财务专题</v>
          </cell>
          <cell r="D178" t="str">
            <v>32</v>
          </cell>
          <cell r="E178">
            <v>72</v>
          </cell>
          <cell r="F178" t="str">
            <v>财管1901财管1902财管1903（洞）</v>
          </cell>
          <cell r="G178" t="str">
            <v>专业选修</v>
          </cell>
          <cell r="H178" t="str">
            <v>停开</v>
          </cell>
          <cell r="K178">
            <v>0</v>
          </cell>
          <cell r="L178">
            <v>0</v>
          </cell>
          <cell r="M178">
            <v>0</v>
          </cell>
          <cell r="N178">
            <v>0</v>
          </cell>
          <cell r="P178">
            <v>0</v>
          </cell>
          <cell r="S178">
            <v>0</v>
          </cell>
          <cell r="T178">
            <v>0</v>
          </cell>
          <cell r="U178" t="e">
            <v>#N/A</v>
          </cell>
          <cell r="W178" t="str">
            <v>经管</v>
          </cell>
        </row>
        <row r="179">
          <cell r="C179" t="str">
            <v>区域经济学</v>
          </cell>
          <cell r="D179" t="str">
            <v>32</v>
          </cell>
          <cell r="E179">
            <v>74</v>
          </cell>
          <cell r="F179" t="str">
            <v>农经1901农经1902</v>
          </cell>
          <cell r="G179" t="str">
            <v>专业选修</v>
          </cell>
          <cell r="I179" t="str">
            <v>是</v>
          </cell>
          <cell r="K179" t="str">
            <v>区域经济学</v>
          </cell>
          <cell r="L179" t="str">
            <v>安虎森、孙久文、吴殿廷</v>
          </cell>
          <cell r="M179" t="str">
            <v>高等教育出版社</v>
          </cell>
          <cell r="N179" t="str">
            <v>978-7-04-048189-1</v>
          </cell>
          <cell r="O179" t="str">
            <v/>
          </cell>
          <cell r="P179" t="str">
            <v>4</v>
          </cell>
          <cell r="Q179" t="str">
            <v>是</v>
          </cell>
          <cell r="R179" t="str">
            <v>否</v>
          </cell>
          <cell r="S179" t="str">
            <v>马工程教材</v>
          </cell>
          <cell r="T179" t="str">
            <v>否</v>
          </cell>
          <cell r="U179" t="str">
            <v>王玉泽</v>
          </cell>
          <cell r="W179" t="str">
            <v>经管</v>
          </cell>
        </row>
        <row r="180">
          <cell r="C180" t="str">
            <v>区域经济学</v>
          </cell>
          <cell r="D180" t="str">
            <v>32</v>
          </cell>
          <cell r="E180">
            <v>27</v>
          </cell>
          <cell r="F180" t="str">
            <v>2019张之洞班(文管)</v>
          </cell>
          <cell r="G180" t="str">
            <v>专业选修</v>
          </cell>
          <cell r="I180" t="str">
            <v>是</v>
          </cell>
          <cell r="K180" t="str">
            <v>区域经济学</v>
          </cell>
          <cell r="L180" t="str">
            <v>安虎森、孙久文、吴殿廷</v>
          </cell>
          <cell r="M180" t="str">
            <v>高等教育出版社</v>
          </cell>
          <cell r="N180" t="str">
            <v>978-7-04-048189-1</v>
          </cell>
          <cell r="O180" t="str">
            <v/>
          </cell>
          <cell r="P180" t="str">
            <v>4</v>
          </cell>
          <cell r="Q180" t="str">
            <v>是</v>
          </cell>
          <cell r="R180" t="str">
            <v>否</v>
          </cell>
          <cell r="S180" t="str">
            <v>马工程教材</v>
          </cell>
          <cell r="T180" t="str">
            <v>否</v>
          </cell>
          <cell r="U180" t="str">
            <v>王玉泽</v>
          </cell>
          <cell r="W180" t="str">
            <v>经管</v>
          </cell>
        </row>
        <row r="181">
          <cell r="C181" t="str">
            <v>中级微观经济学A</v>
          </cell>
          <cell r="D181" t="str">
            <v>64</v>
          </cell>
          <cell r="E181">
            <v>23</v>
          </cell>
          <cell r="F181" t="str">
            <v>2020张之洞班（文管）</v>
          </cell>
          <cell r="G181" t="str">
            <v>专业选修</v>
          </cell>
          <cell r="I181" t="str">
            <v>继续用书</v>
          </cell>
          <cell r="J181" t="str">
            <v>先修课程为必修课，已订马工程教材，继续用书</v>
          </cell>
          <cell r="K181" t="e">
            <v>#N/A</v>
          </cell>
          <cell r="L181" t="e">
            <v>#N/A</v>
          </cell>
          <cell r="M181" t="e">
            <v>#N/A</v>
          </cell>
          <cell r="N181" t="e">
            <v>#N/A</v>
          </cell>
          <cell r="O181" t="e">
            <v>#N/A</v>
          </cell>
          <cell r="P181" t="e">
            <v>#N/A</v>
          </cell>
          <cell r="S181" t="e">
            <v>#N/A</v>
          </cell>
          <cell r="T181" t="e">
            <v>#N/A</v>
          </cell>
          <cell r="U181" t="str">
            <v>何坪华</v>
          </cell>
          <cell r="W181" t="str">
            <v>经管</v>
          </cell>
        </row>
        <row r="182">
          <cell r="C182" t="str">
            <v>中级计量经济学</v>
          </cell>
          <cell r="D182" t="str">
            <v>64</v>
          </cell>
          <cell r="E182">
            <v>64</v>
          </cell>
          <cell r="F182" t="str">
            <v>财管2001财管2002财管2003（洞班）</v>
          </cell>
          <cell r="G182" t="str">
            <v>专业选修</v>
          </cell>
          <cell r="I182" t="str">
            <v>是</v>
          </cell>
          <cell r="K182" t="str">
            <v>计量经济学及stata应用</v>
          </cell>
          <cell r="L182" t="str">
            <v>陈强</v>
          </cell>
          <cell r="M182" t="str">
            <v>高等教育出版社</v>
          </cell>
          <cell r="N182" t="str">
            <v>978-7-04-042751-6</v>
          </cell>
          <cell r="O182">
            <v>42186</v>
          </cell>
          <cell r="P182" t="str">
            <v>1</v>
          </cell>
          <cell r="Q182" t="str">
            <v>无</v>
          </cell>
          <cell r="R182" t="str">
            <v>否</v>
          </cell>
          <cell r="S182">
            <v>0</v>
          </cell>
          <cell r="T182" t="str">
            <v>否</v>
          </cell>
          <cell r="U182" t="str">
            <v>施龙中</v>
          </cell>
          <cell r="W182" t="str">
            <v>经管</v>
          </cell>
        </row>
        <row r="183">
          <cell r="C183" t="str">
            <v>中级计量经济学</v>
          </cell>
          <cell r="D183" t="str">
            <v>64</v>
          </cell>
          <cell r="E183">
            <v>30</v>
          </cell>
          <cell r="F183" t="str">
            <v>工商2001</v>
          </cell>
          <cell r="G183" t="str">
            <v>专业选修</v>
          </cell>
          <cell r="I183" t="str">
            <v>是</v>
          </cell>
          <cell r="K183" t="str">
            <v>计量经济学及stata应用</v>
          </cell>
          <cell r="L183" t="str">
            <v>陈强</v>
          </cell>
          <cell r="M183" t="str">
            <v>高等教育出版社</v>
          </cell>
          <cell r="N183" t="str">
            <v>978-7-04-042751-6</v>
          </cell>
          <cell r="O183">
            <v>42186</v>
          </cell>
          <cell r="P183" t="str">
            <v>1</v>
          </cell>
          <cell r="Q183" t="str">
            <v>无</v>
          </cell>
          <cell r="R183" t="str">
            <v>否</v>
          </cell>
          <cell r="S183">
            <v>0</v>
          </cell>
          <cell r="T183" t="str">
            <v>否</v>
          </cell>
          <cell r="U183" t="str">
            <v>施龙中</v>
          </cell>
          <cell r="W183" t="str">
            <v>经管</v>
          </cell>
        </row>
        <row r="184">
          <cell r="C184" t="str">
            <v>中级计量经济学</v>
          </cell>
          <cell r="D184" t="str">
            <v>64</v>
          </cell>
          <cell r="E184">
            <v>63</v>
          </cell>
          <cell r="F184" t="str">
            <v>会计2001会计2002会计2003（洞班）</v>
          </cell>
          <cell r="G184" t="str">
            <v>专业选修</v>
          </cell>
          <cell r="I184" t="str">
            <v>是</v>
          </cell>
          <cell r="K184" t="str">
            <v>计量经济学及stata应用</v>
          </cell>
          <cell r="L184" t="str">
            <v>陈强</v>
          </cell>
          <cell r="M184" t="str">
            <v>高等教育出版社</v>
          </cell>
          <cell r="N184" t="str">
            <v>978-7-04-042751-6</v>
          </cell>
          <cell r="O184">
            <v>42186</v>
          </cell>
          <cell r="P184" t="str">
            <v>1</v>
          </cell>
          <cell r="Q184" t="str">
            <v>无</v>
          </cell>
          <cell r="R184" t="str">
            <v>否</v>
          </cell>
          <cell r="S184">
            <v>0</v>
          </cell>
          <cell r="T184" t="str">
            <v>否</v>
          </cell>
          <cell r="U184" t="str">
            <v>施龙中</v>
          </cell>
          <cell r="W184" t="str">
            <v>经管</v>
          </cell>
        </row>
        <row r="185">
          <cell r="C185" t="str">
            <v>中级计量经济学</v>
          </cell>
          <cell r="D185" t="str">
            <v>64</v>
          </cell>
          <cell r="E185">
            <v>33</v>
          </cell>
          <cell r="F185" t="str">
            <v>人力2001人力2002（洞班）</v>
          </cell>
          <cell r="G185" t="str">
            <v>专业选修</v>
          </cell>
          <cell r="I185" t="str">
            <v>是</v>
          </cell>
          <cell r="K185" t="str">
            <v>计量经济学及stata应用</v>
          </cell>
          <cell r="L185" t="str">
            <v>陈强</v>
          </cell>
          <cell r="M185" t="str">
            <v>高等教育出版社</v>
          </cell>
          <cell r="N185" t="str">
            <v>978-7-04-042751-6</v>
          </cell>
          <cell r="O185">
            <v>42186</v>
          </cell>
          <cell r="P185" t="str">
            <v>1</v>
          </cell>
          <cell r="Q185" t="str">
            <v>无</v>
          </cell>
          <cell r="R185" t="str">
            <v>否</v>
          </cell>
          <cell r="S185">
            <v>0</v>
          </cell>
          <cell r="T185" t="str">
            <v>否</v>
          </cell>
          <cell r="U185" t="str">
            <v>施龙中</v>
          </cell>
          <cell r="W185" t="str">
            <v>经管</v>
          </cell>
        </row>
        <row r="186">
          <cell r="C186" t="str">
            <v>中级计量经济学</v>
          </cell>
          <cell r="D186" t="str">
            <v>64</v>
          </cell>
          <cell r="E186">
            <v>59</v>
          </cell>
          <cell r="F186" t="str">
            <v>市营2001市营2002</v>
          </cell>
          <cell r="G186" t="str">
            <v>专业选修</v>
          </cell>
          <cell r="I186" t="str">
            <v>是</v>
          </cell>
          <cell r="K186" t="str">
            <v>计量经济学及stata应用</v>
          </cell>
          <cell r="L186" t="str">
            <v>陈强</v>
          </cell>
          <cell r="M186" t="str">
            <v>高等教育出版社</v>
          </cell>
          <cell r="N186" t="str">
            <v>978-7-04-042751-6</v>
          </cell>
          <cell r="O186">
            <v>42186</v>
          </cell>
          <cell r="P186" t="str">
            <v>1</v>
          </cell>
          <cell r="Q186" t="str">
            <v>无</v>
          </cell>
          <cell r="R186" t="str">
            <v>否</v>
          </cell>
          <cell r="S186">
            <v>0</v>
          </cell>
          <cell r="T186" t="str">
            <v>否</v>
          </cell>
          <cell r="U186" t="str">
            <v>施龙中</v>
          </cell>
          <cell r="W186" t="str">
            <v>经管</v>
          </cell>
        </row>
        <row r="187">
          <cell r="C187" t="str">
            <v>食物经济学专题</v>
          </cell>
          <cell r="D187" t="str">
            <v>32</v>
          </cell>
          <cell r="E187">
            <v>27</v>
          </cell>
          <cell r="F187" t="str">
            <v>2019张之洞班(文管)</v>
          </cell>
          <cell r="G187" t="str">
            <v>专业选修</v>
          </cell>
          <cell r="H187" t="str">
            <v>停开</v>
          </cell>
          <cell r="K187">
            <v>0</v>
          </cell>
          <cell r="L187">
            <v>0</v>
          </cell>
          <cell r="M187">
            <v>0</v>
          </cell>
          <cell r="N187">
            <v>0</v>
          </cell>
          <cell r="P187">
            <v>0</v>
          </cell>
          <cell r="S187">
            <v>0</v>
          </cell>
          <cell r="T187">
            <v>0</v>
          </cell>
          <cell r="U187" t="e">
            <v>#N/A</v>
          </cell>
          <cell r="W187" t="str">
            <v>经管</v>
          </cell>
        </row>
        <row r="188">
          <cell r="C188" t="str">
            <v>农业经济专题</v>
          </cell>
          <cell r="D188" t="str">
            <v>32</v>
          </cell>
          <cell r="E188">
            <v>27</v>
          </cell>
          <cell r="F188" t="str">
            <v>2019张之洞班(文管)</v>
          </cell>
          <cell r="G188" t="str">
            <v>专业选修</v>
          </cell>
          <cell r="H188" t="str">
            <v>停开</v>
          </cell>
          <cell r="K188">
            <v>0</v>
          </cell>
          <cell r="L188">
            <v>0</v>
          </cell>
          <cell r="M188">
            <v>0</v>
          </cell>
          <cell r="N188">
            <v>0</v>
          </cell>
          <cell r="P188">
            <v>0</v>
          </cell>
          <cell r="S188">
            <v>0</v>
          </cell>
          <cell r="T188">
            <v>0</v>
          </cell>
          <cell r="U188" t="e">
            <v>#N/A</v>
          </cell>
          <cell r="W188" t="str">
            <v>经管</v>
          </cell>
        </row>
        <row r="189">
          <cell r="C189" t="str">
            <v>发展经济学</v>
          </cell>
          <cell r="D189" t="str">
            <v>48</v>
          </cell>
          <cell r="E189">
            <v>72</v>
          </cell>
          <cell r="F189" t="str">
            <v>经济统计1901经济统计1902</v>
          </cell>
          <cell r="G189" t="str">
            <v>专业选修</v>
          </cell>
          <cell r="I189" t="str">
            <v>是</v>
          </cell>
          <cell r="K189" t="str">
            <v>发展经济学</v>
          </cell>
          <cell r="L189" t="str">
            <v>《发展经济学》编写组</v>
          </cell>
          <cell r="M189" t="str">
            <v>高等教育出版社</v>
          </cell>
          <cell r="N189" t="str">
            <v>978-7-04-052212-9</v>
          </cell>
          <cell r="O189">
            <v>43678</v>
          </cell>
          <cell r="P189" t="str">
            <v>1</v>
          </cell>
          <cell r="Q189" t="str">
            <v>是</v>
          </cell>
          <cell r="R189" t="str">
            <v>否</v>
          </cell>
          <cell r="S189" t="str">
            <v>马工程教材</v>
          </cell>
          <cell r="T189" t="str">
            <v>否</v>
          </cell>
          <cell r="U189" t="str">
            <v>杨福霞</v>
          </cell>
          <cell r="W189" t="str">
            <v>经管</v>
          </cell>
        </row>
        <row r="190">
          <cell r="C190" t="str">
            <v>发展经济学</v>
          </cell>
          <cell r="D190" t="str">
            <v>48</v>
          </cell>
          <cell r="E190">
            <v>30</v>
          </cell>
          <cell r="F190" t="str">
            <v>国贸2001国贸2002（洞班）</v>
          </cell>
          <cell r="G190" t="str">
            <v>专业选修</v>
          </cell>
          <cell r="I190" t="str">
            <v>是</v>
          </cell>
          <cell r="K190" t="str">
            <v>发展经济学</v>
          </cell>
          <cell r="L190" t="str">
            <v>《发展经济学》编写组</v>
          </cell>
          <cell r="M190" t="str">
            <v>高等教育出版社</v>
          </cell>
          <cell r="N190" t="str">
            <v>978-7-04-052212-9</v>
          </cell>
          <cell r="O190">
            <v>43678</v>
          </cell>
          <cell r="P190" t="str">
            <v>1</v>
          </cell>
          <cell r="Q190" t="str">
            <v>是</v>
          </cell>
          <cell r="R190" t="str">
            <v>否</v>
          </cell>
          <cell r="S190" t="str">
            <v>马工程教材</v>
          </cell>
          <cell r="T190" t="str">
            <v>否</v>
          </cell>
          <cell r="U190" t="str">
            <v>杨福霞</v>
          </cell>
          <cell r="W190" t="str">
            <v>经管</v>
          </cell>
        </row>
        <row r="191">
          <cell r="C191" t="str">
            <v>发展经济学</v>
          </cell>
          <cell r="D191" t="str">
            <v>48</v>
          </cell>
          <cell r="E191">
            <v>70</v>
          </cell>
          <cell r="F191" t="str">
            <v>经济2001经济2002经济2003（洞班）</v>
          </cell>
          <cell r="G191" t="str">
            <v>专业选修</v>
          </cell>
          <cell r="I191" t="str">
            <v>是</v>
          </cell>
          <cell r="K191" t="str">
            <v>发展经济学</v>
          </cell>
          <cell r="L191" t="str">
            <v>《发展经济学》编写组</v>
          </cell>
          <cell r="M191" t="str">
            <v>高等教育出版社</v>
          </cell>
          <cell r="N191" t="str">
            <v>978-7-04-052212-9</v>
          </cell>
          <cell r="O191">
            <v>43678</v>
          </cell>
          <cell r="P191" t="str">
            <v>1</v>
          </cell>
          <cell r="Q191" t="str">
            <v>是</v>
          </cell>
          <cell r="R191" t="str">
            <v>否</v>
          </cell>
          <cell r="S191" t="str">
            <v>马工程教材</v>
          </cell>
          <cell r="T191" t="str">
            <v>否</v>
          </cell>
          <cell r="U191" t="str">
            <v>杨福霞</v>
          </cell>
          <cell r="W191" t="str">
            <v>经管</v>
          </cell>
        </row>
        <row r="192">
          <cell r="C192" t="str">
            <v>农业统计学</v>
          </cell>
          <cell r="D192" t="str">
            <v>48</v>
          </cell>
          <cell r="E192">
            <v>72</v>
          </cell>
          <cell r="F192" t="str">
            <v>经济统计1901经济统计1902</v>
          </cell>
          <cell r="G192" t="str">
            <v>必修</v>
          </cell>
          <cell r="I192" t="str">
            <v>是</v>
          </cell>
          <cell r="K192" t="str">
            <v>农业统计学</v>
          </cell>
          <cell r="L192" t="str">
            <v>张俊飚</v>
          </cell>
          <cell r="M192" t="str">
            <v>农业</v>
          </cell>
          <cell r="N192" t="str">
            <v>978-7-109-20383-9</v>
          </cell>
          <cell r="O192">
            <v>42186</v>
          </cell>
          <cell r="P192" t="str">
            <v>5</v>
          </cell>
          <cell r="Q192" t="str">
            <v>无</v>
          </cell>
          <cell r="R192" t="str">
            <v>是</v>
          </cell>
          <cell r="S192">
            <v>0</v>
          </cell>
          <cell r="T192" t="str">
            <v>否</v>
          </cell>
          <cell r="U192" t="str">
            <v>颜廷武</v>
          </cell>
          <cell r="W192" t="str">
            <v>经管</v>
          </cell>
        </row>
        <row r="193">
          <cell r="C193" t="str">
            <v>农业统计学</v>
          </cell>
          <cell r="D193" t="str">
            <v>48</v>
          </cell>
          <cell r="E193">
            <v>68</v>
          </cell>
          <cell r="F193" t="str">
            <v>农经2001农经2002</v>
          </cell>
          <cell r="G193" t="str">
            <v>专业选修</v>
          </cell>
          <cell r="I193" t="str">
            <v>是</v>
          </cell>
          <cell r="K193" t="str">
            <v>农业统计学</v>
          </cell>
          <cell r="L193" t="str">
            <v>张俊飚</v>
          </cell>
          <cell r="M193" t="str">
            <v>农业</v>
          </cell>
          <cell r="N193" t="str">
            <v>978-7-109-20383-9</v>
          </cell>
          <cell r="O193">
            <v>42186</v>
          </cell>
          <cell r="P193" t="str">
            <v>5</v>
          </cell>
          <cell r="Q193" t="str">
            <v>无</v>
          </cell>
          <cell r="R193" t="str">
            <v>是</v>
          </cell>
          <cell r="S193">
            <v>0</v>
          </cell>
          <cell r="T193" t="str">
            <v>否</v>
          </cell>
          <cell r="U193" t="str">
            <v>颜廷武</v>
          </cell>
          <cell r="W193" t="str">
            <v>经管</v>
          </cell>
        </row>
        <row r="194">
          <cell r="C194" t="str">
            <v>农业统计学</v>
          </cell>
          <cell r="D194" t="str">
            <v>48</v>
          </cell>
          <cell r="E194">
            <v>23</v>
          </cell>
          <cell r="F194" t="str">
            <v>2020张之洞班（文管）</v>
          </cell>
          <cell r="G194" t="str">
            <v>专业选修</v>
          </cell>
          <cell r="I194" t="str">
            <v>是</v>
          </cell>
          <cell r="K194" t="str">
            <v>农业统计学</v>
          </cell>
          <cell r="L194" t="str">
            <v>张俊飚</v>
          </cell>
          <cell r="M194" t="str">
            <v>农业</v>
          </cell>
          <cell r="N194" t="str">
            <v>978-7-109-20383-9</v>
          </cell>
          <cell r="O194">
            <v>42186</v>
          </cell>
          <cell r="P194" t="str">
            <v>5</v>
          </cell>
          <cell r="Q194" t="str">
            <v>无</v>
          </cell>
          <cell r="R194" t="str">
            <v>是</v>
          </cell>
          <cell r="S194">
            <v>0</v>
          </cell>
          <cell r="T194" t="str">
            <v>否</v>
          </cell>
          <cell r="U194" t="str">
            <v>颜廷武</v>
          </cell>
          <cell r="W194" t="str">
            <v>经管</v>
          </cell>
        </row>
        <row r="195">
          <cell r="C195" t="str">
            <v>市场营销学B</v>
          </cell>
          <cell r="D195" t="str">
            <v>32</v>
          </cell>
          <cell r="E195">
            <v>98</v>
          </cell>
          <cell r="F195" t="str">
            <v>广告学2101广告学2102广告学2103</v>
          </cell>
          <cell r="G195" t="str">
            <v>专业选修</v>
          </cell>
          <cell r="I195" t="str">
            <v>是</v>
          </cell>
          <cell r="K195" t="str">
            <v>市场营销学</v>
          </cell>
          <cell r="L195" t="str">
            <v>孙剑</v>
          </cell>
          <cell r="M195" t="str">
            <v>农业</v>
          </cell>
          <cell r="N195" t="str">
            <v>978-7-109-21863-5</v>
          </cell>
          <cell r="O195">
            <v>42583</v>
          </cell>
          <cell r="P195" t="str">
            <v>3</v>
          </cell>
          <cell r="Q195" t="str">
            <v>无</v>
          </cell>
          <cell r="R195" t="str">
            <v>是</v>
          </cell>
          <cell r="S195">
            <v>0</v>
          </cell>
          <cell r="T195" t="str">
            <v>否</v>
          </cell>
          <cell r="U195" t="str">
            <v>李春成</v>
          </cell>
          <cell r="W195" t="str">
            <v>经管</v>
          </cell>
        </row>
        <row r="196">
          <cell r="C196" t="str">
            <v>房地产会计学基础</v>
          </cell>
          <cell r="D196" t="str">
            <v>32</v>
          </cell>
          <cell r="E196">
            <v>62</v>
          </cell>
          <cell r="F196" t="str">
            <v>工程管理2001工程管理2002</v>
          </cell>
          <cell r="G196" t="str">
            <v>必修</v>
          </cell>
          <cell r="I196" t="str">
            <v>否</v>
          </cell>
          <cell r="J196" t="str">
            <v>无合适</v>
          </cell>
          <cell r="K196">
            <v>0</v>
          </cell>
          <cell r="L196">
            <v>0</v>
          </cell>
          <cell r="M196">
            <v>0</v>
          </cell>
          <cell r="N196">
            <v>0</v>
          </cell>
          <cell r="P196">
            <v>0</v>
          </cell>
          <cell r="S196">
            <v>0</v>
          </cell>
          <cell r="T196">
            <v>0</v>
          </cell>
          <cell r="U196" t="str">
            <v>孔凤英</v>
          </cell>
          <cell r="W196" t="str">
            <v>经管</v>
          </cell>
        </row>
        <row r="197">
          <cell r="C197" t="str">
            <v>行为及实验经济学概论</v>
          </cell>
          <cell r="D197" t="str">
            <v>40</v>
          </cell>
          <cell r="E197">
            <v>70</v>
          </cell>
          <cell r="F197" t="str">
            <v>经济2001经济2002经济2003（洞班）</v>
          </cell>
          <cell r="G197" t="str">
            <v>专业选修</v>
          </cell>
          <cell r="I197" t="str">
            <v>是</v>
          </cell>
          <cell r="K197" t="str">
            <v>行为经济学：选择、互动与宏观行为</v>
          </cell>
          <cell r="L197" t="str">
            <v>贺京同丨那艺</v>
          </cell>
          <cell r="M197" t="str">
            <v>人大</v>
          </cell>
          <cell r="N197" t="str">
            <v>978-7-300-21920-2 </v>
          </cell>
          <cell r="O197">
            <v>42309</v>
          </cell>
          <cell r="P197" t="str">
            <v>1</v>
          </cell>
          <cell r="Q197" t="str">
            <v>无</v>
          </cell>
          <cell r="R197" t="str">
            <v>否</v>
          </cell>
          <cell r="S197">
            <v>0</v>
          </cell>
          <cell r="T197" t="str">
            <v>否</v>
          </cell>
          <cell r="U197" t="str">
            <v>柳鹏程</v>
          </cell>
          <cell r="V197">
            <v>2</v>
          </cell>
          <cell r="W197" t="str">
            <v>经管</v>
          </cell>
        </row>
        <row r="198">
          <cell r="C198" t="str">
            <v>会计学（II）</v>
          </cell>
          <cell r="D198" t="str">
            <v>32</v>
          </cell>
          <cell r="E198">
            <v>30</v>
          </cell>
          <cell r="F198" t="str">
            <v>工商2001</v>
          </cell>
          <cell r="G198" t="str">
            <v>专业选修</v>
          </cell>
          <cell r="I198" t="str">
            <v>是</v>
          </cell>
          <cell r="K198" t="str">
            <v>中级财务会计（第7版）</v>
          </cell>
          <cell r="L198" t="str">
            <v>刘永泽，陈立军</v>
          </cell>
          <cell r="M198" t="str">
            <v>东北财经大学出版社</v>
          </cell>
          <cell r="N198" t="str">
            <v>978-7-56-544228-5</v>
          </cell>
          <cell r="O198">
            <v>44409</v>
          </cell>
          <cell r="P198">
            <v>7</v>
          </cell>
          <cell r="Q198" t="str">
            <v>无</v>
          </cell>
          <cell r="R198" t="str">
            <v>否</v>
          </cell>
          <cell r="S198" t="str">
            <v>国家级精品教材</v>
          </cell>
          <cell r="T198" t="str">
            <v>否</v>
          </cell>
          <cell r="U198" t="e">
            <v>#N/A</v>
          </cell>
          <cell r="W198" t="str">
            <v>经管</v>
          </cell>
        </row>
        <row r="199">
          <cell r="C199" t="str">
            <v>会计学（下）</v>
          </cell>
          <cell r="D199" t="str">
            <v>32</v>
          </cell>
          <cell r="E199">
            <v>33</v>
          </cell>
          <cell r="F199" t="str">
            <v>人力2001人力2002（洞班）</v>
          </cell>
          <cell r="G199" t="str">
            <v>专业选修</v>
          </cell>
          <cell r="I199" t="str">
            <v>是</v>
          </cell>
          <cell r="K199" t="str">
            <v>中级财务会计（第7版）</v>
          </cell>
          <cell r="L199" t="str">
            <v>刘永泽，陈立军</v>
          </cell>
          <cell r="M199" t="str">
            <v>东北财经大学出版社</v>
          </cell>
          <cell r="N199" t="str">
            <v>978-7-56-544228-5</v>
          </cell>
          <cell r="O199">
            <v>44409</v>
          </cell>
          <cell r="P199">
            <v>7</v>
          </cell>
          <cell r="Q199" t="str">
            <v>无</v>
          </cell>
          <cell r="R199" t="str">
            <v>否</v>
          </cell>
          <cell r="S199" t="str">
            <v>国家级精品教材</v>
          </cell>
          <cell r="T199" t="str">
            <v>否</v>
          </cell>
          <cell r="U199" t="str">
            <v>李利</v>
          </cell>
          <cell r="W199" t="str">
            <v>经管</v>
          </cell>
        </row>
        <row r="200">
          <cell r="C200" t="str">
            <v>商业数据挖掘</v>
          </cell>
          <cell r="D200" t="str">
            <v>32</v>
          </cell>
          <cell r="E200">
            <v>64</v>
          </cell>
          <cell r="F200" t="str">
            <v>财管2001财管2002财管2003（洞班）</v>
          </cell>
          <cell r="G200" t="str">
            <v>必修</v>
          </cell>
          <cell r="I200" t="str">
            <v>是</v>
          </cell>
          <cell r="K200" t="str">
            <v>数据挖掘概念与技术</v>
          </cell>
          <cell r="L200" t="str">
            <v>范明、孟小峰</v>
          </cell>
          <cell r="M200" t="str">
            <v>机械工业出版社</v>
          </cell>
          <cell r="N200" t="str">
            <v>978-7-111-39140-1</v>
          </cell>
          <cell r="O200">
            <v>41122</v>
          </cell>
          <cell r="P200">
            <v>3</v>
          </cell>
          <cell r="Q200" t="str">
            <v>无</v>
          </cell>
          <cell r="R200" t="str">
            <v>否</v>
          </cell>
          <cell r="S200">
            <v>0</v>
          </cell>
          <cell r="T200" t="str">
            <v>否</v>
          </cell>
          <cell r="U200" t="str">
            <v>熊涛</v>
          </cell>
          <cell r="W200" t="str">
            <v>经管</v>
          </cell>
        </row>
        <row r="201">
          <cell r="C201" t="str">
            <v>商业数据挖掘</v>
          </cell>
          <cell r="D201" t="str">
            <v>32</v>
          </cell>
          <cell r="E201">
            <v>63</v>
          </cell>
          <cell r="F201" t="str">
            <v>会计2001会计2002会计2003（洞班）</v>
          </cell>
          <cell r="G201" t="str">
            <v>必修</v>
          </cell>
          <cell r="I201" t="str">
            <v>是</v>
          </cell>
          <cell r="K201" t="str">
            <v>数据挖掘概念与技术</v>
          </cell>
          <cell r="L201" t="str">
            <v>范明、孟小峰</v>
          </cell>
          <cell r="M201" t="str">
            <v>机械工业出版社</v>
          </cell>
          <cell r="N201" t="str">
            <v>978-7-111-39140-1</v>
          </cell>
          <cell r="O201">
            <v>41122</v>
          </cell>
          <cell r="P201">
            <v>3</v>
          </cell>
          <cell r="Q201" t="str">
            <v>无</v>
          </cell>
          <cell r="R201" t="str">
            <v>否</v>
          </cell>
          <cell r="S201">
            <v>0</v>
          </cell>
          <cell r="T201" t="str">
            <v>否</v>
          </cell>
          <cell r="U201" t="str">
            <v>熊涛</v>
          </cell>
          <cell r="W201" t="str">
            <v>经管</v>
          </cell>
        </row>
        <row r="202">
          <cell r="C202" t="str">
            <v>商业数据挖掘</v>
          </cell>
          <cell r="D202" t="str">
            <v>32</v>
          </cell>
          <cell r="E202">
            <v>68</v>
          </cell>
          <cell r="F202" t="str">
            <v>农经2001农经2002</v>
          </cell>
          <cell r="G202" t="str">
            <v>专业选修</v>
          </cell>
          <cell r="I202" t="str">
            <v>是</v>
          </cell>
          <cell r="K202" t="str">
            <v>数据挖掘概念与技术</v>
          </cell>
          <cell r="L202" t="str">
            <v>范明、孟小峰</v>
          </cell>
          <cell r="M202" t="str">
            <v>机械工业出版社</v>
          </cell>
          <cell r="N202" t="str">
            <v>978-7-111-39140-1</v>
          </cell>
          <cell r="O202">
            <v>41122</v>
          </cell>
          <cell r="P202">
            <v>3</v>
          </cell>
          <cell r="Q202" t="str">
            <v>无</v>
          </cell>
          <cell r="R202" t="str">
            <v>否</v>
          </cell>
          <cell r="S202">
            <v>0</v>
          </cell>
          <cell r="T202" t="str">
            <v>否</v>
          </cell>
          <cell r="U202" t="str">
            <v>熊涛</v>
          </cell>
          <cell r="W202" t="str">
            <v>经管</v>
          </cell>
        </row>
        <row r="203">
          <cell r="C203" t="str">
            <v>商业数据挖掘</v>
          </cell>
          <cell r="D203" t="str">
            <v>32</v>
          </cell>
          <cell r="E203">
            <v>23</v>
          </cell>
          <cell r="F203" t="str">
            <v>2020张之洞班（文管）</v>
          </cell>
          <cell r="G203" t="str">
            <v>专业选修</v>
          </cell>
          <cell r="I203" t="str">
            <v>是</v>
          </cell>
          <cell r="K203" t="str">
            <v>数据挖掘概念与技术</v>
          </cell>
          <cell r="L203" t="str">
            <v>范明、孟小峰</v>
          </cell>
          <cell r="M203" t="str">
            <v>机械工业出版社</v>
          </cell>
          <cell r="N203" t="str">
            <v>978-7-111-39140-1</v>
          </cell>
          <cell r="O203">
            <v>41122</v>
          </cell>
          <cell r="P203">
            <v>3</v>
          </cell>
          <cell r="Q203" t="str">
            <v>无</v>
          </cell>
          <cell r="R203" t="str">
            <v>否</v>
          </cell>
          <cell r="S203">
            <v>0</v>
          </cell>
          <cell r="T203" t="str">
            <v>否</v>
          </cell>
          <cell r="U203" t="str">
            <v>熊涛</v>
          </cell>
          <cell r="W203" t="str">
            <v>经管</v>
          </cell>
        </row>
        <row r="204">
          <cell r="C204" t="str">
            <v>销售管理</v>
          </cell>
          <cell r="D204" t="str">
            <v>32</v>
          </cell>
          <cell r="E204">
            <v>27</v>
          </cell>
          <cell r="F204" t="str">
            <v>2019张之洞班(文管)</v>
          </cell>
          <cell r="G204" t="str">
            <v>专业选修</v>
          </cell>
          <cell r="H204" t="str">
            <v>停开</v>
          </cell>
          <cell r="U204" t="e">
            <v>#N/A</v>
          </cell>
          <cell r="W204" t="str">
            <v>经管</v>
          </cell>
        </row>
        <row r="205">
          <cell r="C205" t="str">
            <v>销售管理</v>
          </cell>
          <cell r="D205" t="str">
            <v>32</v>
          </cell>
          <cell r="E205">
            <v>59</v>
          </cell>
          <cell r="F205" t="str">
            <v>市营2001市营2002</v>
          </cell>
          <cell r="G205" t="str">
            <v>专业选修</v>
          </cell>
          <cell r="H205" t="str">
            <v>停开</v>
          </cell>
          <cell r="U205" t="e">
            <v>#N/A</v>
          </cell>
          <cell r="W205" t="str">
            <v>经管</v>
          </cell>
        </row>
        <row r="206">
          <cell r="C206" t="str">
            <v>销售管理</v>
          </cell>
          <cell r="D206" t="str">
            <v>32</v>
          </cell>
          <cell r="E206">
            <v>23</v>
          </cell>
          <cell r="F206" t="str">
            <v>2020张之洞班（文管）</v>
          </cell>
          <cell r="G206" t="str">
            <v>专业选修</v>
          </cell>
          <cell r="H206" t="str">
            <v>停开</v>
          </cell>
          <cell r="U206" t="e">
            <v>#N/A</v>
          </cell>
          <cell r="W206" t="str">
            <v>经管</v>
          </cell>
        </row>
        <row r="207">
          <cell r="C207" t="str">
            <v>组织间营销</v>
          </cell>
          <cell r="D207" t="str">
            <v>32</v>
          </cell>
          <cell r="E207">
            <v>58</v>
          </cell>
          <cell r="F207" t="str">
            <v>市营1901市营1902</v>
          </cell>
          <cell r="G207" t="str">
            <v>专业选修</v>
          </cell>
          <cell r="H207" t="str">
            <v>停开</v>
          </cell>
          <cell r="K207">
            <v>0</v>
          </cell>
          <cell r="L207">
            <v>0</v>
          </cell>
          <cell r="M207">
            <v>0</v>
          </cell>
          <cell r="N207">
            <v>0</v>
          </cell>
          <cell r="P207">
            <v>0</v>
          </cell>
          <cell r="S207">
            <v>0</v>
          </cell>
          <cell r="T207">
            <v>0</v>
          </cell>
          <cell r="U207" t="e">
            <v>#N/A</v>
          </cell>
          <cell r="W207" t="str">
            <v>经管</v>
          </cell>
        </row>
        <row r="208">
          <cell r="C208" t="str">
            <v>审计信息化</v>
          </cell>
          <cell r="D208" t="str">
            <v>32</v>
          </cell>
          <cell r="E208">
            <v>72</v>
          </cell>
          <cell r="F208" t="str">
            <v>财管1901财管1902财管1903（洞）</v>
          </cell>
          <cell r="G208" t="str">
            <v>专业选修</v>
          </cell>
          <cell r="I208" t="str">
            <v>否</v>
          </cell>
          <cell r="J208" t="str">
            <v>无合适</v>
          </cell>
          <cell r="K208">
            <v>0</v>
          </cell>
          <cell r="L208">
            <v>0</v>
          </cell>
          <cell r="M208">
            <v>0</v>
          </cell>
          <cell r="N208">
            <v>0</v>
          </cell>
          <cell r="P208">
            <v>0</v>
          </cell>
          <cell r="S208">
            <v>0</v>
          </cell>
          <cell r="T208">
            <v>0</v>
          </cell>
          <cell r="U208" t="str">
            <v>吴伟荣</v>
          </cell>
          <cell r="W208" t="str">
            <v>经管</v>
          </cell>
        </row>
        <row r="209">
          <cell r="C209" t="str">
            <v>审计信息化</v>
          </cell>
          <cell r="D209" t="str">
            <v>32</v>
          </cell>
          <cell r="E209">
            <v>71</v>
          </cell>
          <cell r="F209" t="str">
            <v>会计1901会计1902会计1903（洞）</v>
          </cell>
          <cell r="G209" t="str">
            <v>专业选修</v>
          </cell>
          <cell r="I209" t="str">
            <v>否</v>
          </cell>
          <cell r="J209" t="str">
            <v>无合适</v>
          </cell>
          <cell r="K209">
            <v>0</v>
          </cell>
          <cell r="L209">
            <v>0</v>
          </cell>
          <cell r="M209">
            <v>0</v>
          </cell>
          <cell r="N209">
            <v>0</v>
          </cell>
          <cell r="P209">
            <v>0</v>
          </cell>
          <cell r="S209">
            <v>0</v>
          </cell>
          <cell r="T209">
            <v>0</v>
          </cell>
          <cell r="U209" t="str">
            <v>吴伟荣</v>
          </cell>
          <cell r="W209" t="str">
            <v>经管</v>
          </cell>
        </row>
        <row r="210">
          <cell r="C210" t="str">
            <v>产业经济学</v>
          </cell>
          <cell r="D210" t="str">
            <v>32</v>
          </cell>
          <cell r="E210">
            <v>33</v>
          </cell>
          <cell r="F210" t="str">
            <v>2019张之洞班（智慧农业）</v>
          </cell>
          <cell r="G210" t="str">
            <v>专业选修</v>
          </cell>
          <cell r="H210" t="str">
            <v>停开</v>
          </cell>
          <cell r="U210" t="str">
            <v>曾光</v>
          </cell>
          <cell r="W210" t="str">
            <v>经管</v>
          </cell>
        </row>
        <row r="211">
          <cell r="C211" t="str">
            <v>证券投资学</v>
          </cell>
          <cell r="D211" t="str">
            <v>32</v>
          </cell>
          <cell r="E211">
            <v>64</v>
          </cell>
          <cell r="F211" t="str">
            <v>财管2001财管2002财管2003（洞班）</v>
          </cell>
          <cell r="G211" t="str">
            <v>必修</v>
          </cell>
          <cell r="I211" t="str">
            <v>是</v>
          </cell>
          <cell r="K211" t="str">
            <v>证券投资学</v>
          </cell>
          <cell r="L211" t="str">
            <v>吴晓求</v>
          </cell>
          <cell r="M211" t="str">
            <v>中国人民大学出版社</v>
          </cell>
          <cell r="N211" t="str">
            <v>978-7-300-27815-5</v>
          </cell>
          <cell r="O211">
            <v>43862</v>
          </cell>
          <cell r="P211">
            <v>5</v>
          </cell>
          <cell r="Q211" t="str">
            <v>无</v>
          </cell>
          <cell r="R211" t="str">
            <v>否</v>
          </cell>
          <cell r="S211">
            <v>0</v>
          </cell>
          <cell r="T211" t="str">
            <v>否</v>
          </cell>
          <cell r="U211" t="str">
            <v>李思呈</v>
          </cell>
          <cell r="W211" t="str">
            <v>经管</v>
          </cell>
        </row>
        <row r="212">
          <cell r="C212" t="str">
            <v>电子商务</v>
          </cell>
          <cell r="D212" t="str">
            <v>32</v>
          </cell>
          <cell r="E212">
            <v>33</v>
          </cell>
          <cell r="F212" t="str">
            <v>2019张之洞班（智慧农业）</v>
          </cell>
          <cell r="G212" t="str">
            <v> </v>
          </cell>
          <cell r="I212" t="str">
            <v>是</v>
          </cell>
          <cell r="K212" t="str">
            <v>电子商务——管理与社交网络视角</v>
          </cell>
          <cell r="L212" t="str">
            <v>埃弗雷姆·特班</v>
          </cell>
          <cell r="M212" t="str">
            <v>机械工业出版社</v>
          </cell>
          <cell r="N212" t="str">
            <v>978-7-11-166056-9</v>
          </cell>
          <cell r="O212">
            <v>44044</v>
          </cell>
          <cell r="P212">
            <v>9</v>
          </cell>
          <cell r="Q212" t="str">
            <v>无</v>
          </cell>
          <cell r="R212" t="str">
            <v>否</v>
          </cell>
          <cell r="T212" t="str">
            <v>是（更新版本）</v>
          </cell>
          <cell r="U212" t="str">
            <v>卢云帆</v>
          </cell>
          <cell r="W212" t="str">
            <v>经管</v>
          </cell>
        </row>
        <row r="213">
          <cell r="C213" t="str">
            <v>金融学</v>
          </cell>
          <cell r="D213" t="str">
            <v>48</v>
          </cell>
          <cell r="E213">
            <v>74</v>
          </cell>
          <cell r="F213" t="str">
            <v>农经1901农经1902</v>
          </cell>
          <cell r="G213" t="str">
            <v>专业选修</v>
          </cell>
          <cell r="I213" t="str">
            <v>是</v>
          </cell>
          <cell r="K213" t="str">
            <v>金融学概论</v>
          </cell>
          <cell r="L213" t="str">
            <v>凌江怀</v>
          </cell>
          <cell r="M213" t="str">
            <v>高等教育出版社</v>
          </cell>
          <cell r="N213" t="str">
            <v>978-7-04-053838-0</v>
          </cell>
          <cell r="P213">
            <v>4</v>
          </cell>
          <cell r="Q213" t="str">
            <v>无</v>
          </cell>
          <cell r="R213" t="str">
            <v>否</v>
          </cell>
          <cell r="S213">
            <v>0</v>
          </cell>
          <cell r="T213" t="str">
            <v>否</v>
          </cell>
          <cell r="U213" t="str">
            <v>熊学萍</v>
          </cell>
          <cell r="W213" t="str">
            <v>经管</v>
          </cell>
        </row>
        <row r="214">
          <cell r="C214" t="str">
            <v>金融学</v>
          </cell>
          <cell r="D214" t="str">
            <v>48</v>
          </cell>
          <cell r="E214">
            <v>27</v>
          </cell>
          <cell r="F214" t="str">
            <v>2019张之洞班(文管)</v>
          </cell>
          <cell r="G214" t="str">
            <v>专业选修</v>
          </cell>
          <cell r="I214" t="str">
            <v>是</v>
          </cell>
          <cell r="K214" t="str">
            <v>金融学概论</v>
          </cell>
          <cell r="L214" t="str">
            <v>凌江怀</v>
          </cell>
          <cell r="M214" t="str">
            <v>高等教育出版社</v>
          </cell>
          <cell r="N214" t="str">
            <v>978-7-04-053838-0</v>
          </cell>
          <cell r="P214">
            <v>4</v>
          </cell>
          <cell r="Q214" t="str">
            <v>无</v>
          </cell>
          <cell r="R214" t="str">
            <v>否</v>
          </cell>
          <cell r="S214">
            <v>0</v>
          </cell>
          <cell r="T214" t="str">
            <v>否</v>
          </cell>
          <cell r="U214" t="str">
            <v>熊学萍</v>
          </cell>
          <cell r="W214" t="str">
            <v>经管</v>
          </cell>
        </row>
        <row r="215">
          <cell r="C215" t="str">
            <v>金融学</v>
          </cell>
          <cell r="D215" t="str">
            <v>48</v>
          </cell>
          <cell r="E215">
            <v>30</v>
          </cell>
          <cell r="F215" t="str">
            <v>国贸2001国贸2002（洞班）</v>
          </cell>
          <cell r="G215" t="str">
            <v>必修</v>
          </cell>
          <cell r="I215" t="str">
            <v>是</v>
          </cell>
          <cell r="K215" t="str">
            <v>金融学概论</v>
          </cell>
          <cell r="L215" t="str">
            <v>凌江怀</v>
          </cell>
          <cell r="M215" t="str">
            <v>高等教育出版社</v>
          </cell>
          <cell r="N215" t="str">
            <v>978-7-04-053838-0</v>
          </cell>
          <cell r="P215">
            <v>4</v>
          </cell>
          <cell r="Q215" t="str">
            <v>无</v>
          </cell>
          <cell r="R215" t="str">
            <v>否</v>
          </cell>
          <cell r="S215">
            <v>0</v>
          </cell>
          <cell r="T215" t="str">
            <v>否</v>
          </cell>
          <cell r="U215" t="str">
            <v>熊学萍</v>
          </cell>
          <cell r="W215" t="str">
            <v>经管</v>
          </cell>
        </row>
        <row r="216">
          <cell r="C216" t="str">
            <v>金融学</v>
          </cell>
          <cell r="D216" t="str">
            <v>48</v>
          </cell>
          <cell r="E216">
            <v>70</v>
          </cell>
          <cell r="F216" t="str">
            <v>经济2001经济2002经济2003（洞班）</v>
          </cell>
          <cell r="G216" t="str">
            <v>必修</v>
          </cell>
          <cell r="I216" t="str">
            <v>是</v>
          </cell>
          <cell r="K216" t="str">
            <v>金融学概论</v>
          </cell>
          <cell r="L216" t="str">
            <v>凌江怀</v>
          </cell>
          <cell r="M216" t="str">
            <v>高等教育出版社</v>
          </cell>
          <cell r="N216" t="str">
            <v>978-7-04-053838-0</v>
          </cell>
          <cell r="P216">
            <v>4</v>
          </cell>
          <cell r="Q216" t="str">
            <v>无</v>
          </cell>
          <cell r="R216" t="str">
            <v>否</v>
          </cell>
          <cell r="S216">
            <v>0</v>
          </cell>
          <cell r="T216" t="str">
            <v>否</v>
          </cell>
          <cell r="U216" t="str">
            <v>熊学萍</v>
          </cell>
          <cell r="W216" t="str">
            <v>经管</v>
          </cell>
        </row>
        <row r="217">
          <cell r="C217" t="str">
            <v>博弈论</v>
          </cell>
          <cell r="D217" t="str">
            <v>32</v>
          </cell>
          <cell r="E217">
            <v>30</v>
          </cell>
          <cell r="F217" t="str">
            <v>国贸2001国贸2002（洞班）</v>
          </cell>
          <cell r="G217" t="str">
            <v>专业选修</v>
          </cell>
          <cell r="I217" t="str">
            <v>是</v>
          </cell>
          <cell r="K217" t="str">
            <v>博弈论基础</v>
          </cell>
          <cell r="L217" t="str">
            <v>(美)罗伯特·吉本斯</v>
          </cell>
          <cell r="M217" t="str">
            <v>社会科学</v>
          </cell>
          <cell r="N217" t="str">
            <v>978-7-5004-2454-3</v>
          </cell>
          <cell r="O217">
            <v>42278</v>
          </cell>
          <cell r="P217" t="str">
            <v>1</v>
          </cell>
          <cell r="Q217" t="str">
            <v>无</v>
          </cell>
          <cell r="R217" t="str">
            <v>否</v>
          </cell>
          <cell r="S217">
            <v>0</v>
          </cell>
          <cell r="T217" t="str">
            <v>否</v>
          </cell>
          <cell r="U217" t="str">
            <v>周德翼</v>
          </cell>
          <cell r="W217" t="str">
            <v>经管</v>
          </cell>
        </row>
        <row r="218">
          <cell r="C218" t="str">
            <v>博弈论</v>
          </cell>
          <cell r="D218" t="str">
            <v>32</v>
          </cell>
          <cell r="E218">
            <v>63</v>
          </cell>
          <cell r="F218" t="str">
            <v>经济统计2001经济统计2002经济统计2003（洞班）</v>
          </cell>
          <cell r="G218" t="str">
            <v>专业选修</v>
          </cell>
          <cell r="I218" t="str">
            <v>是</v>
          </cell>
          <cell r="K218" t="str">
            <v>博弈论基础</v>
          </cell>
          <cell r="L218" t="str">
            <v>(美)罗伯特·吉本斯</v>
          </cell>
          <cell r="M218" t="str">
            <v>社会科学</v>
          </cell>
          <cell r="N218" t="str">
            <v>978-7-5004-2454-3</v>
          </cell>
          <cell r="O218">
            <v>42278</v>
          </cell>
          <cell r="P218" t="str">
            <v>1</v>
          </cell>
          <cell r="Q218" t="str">
            <v>无</v>
          </cell>
          <cell r="R218" t="str">
            <v>否</v>
          </cell>
          <cell r="S218">
            <v>0</v>
          </cell>
          <cell r="T218" t="str">
            <v>否</v>
          </cell>
          <cell r="U218" t="str">
            <v>周德翼</v>
          </cell>
          <cell r="W218" t="str">
            <v>经管</v>
          </cell>
        </row>
        <row r="219">
          <cell r="C219" t="str">
            <v>博弈论</v>
          </cell>
          <cell r="D219" t="str">
            <v>32</v>
          </cell>
          <cell r="E219">
            <v>70</v>
          </cell>
          <cell r="F219" t="str">
            <v>经济2001经济2002经济2003（洞班）</v>
          </cell>
          <cell r="G219" t="str">
            <v>专业选修</v>
          </cell>
          <cell r="I219" t="str">
            <v>是</v>
          </cell>
          <cell r="K219" t="str">
            <v>博弈论基础</v>
          </cell>
          <cell r="L219" t="str">
            <v>(美)罗伯特·吉本斯</v>
          </cell>
          <cell r="M219" t="str">
            <v>社会科学</v>
          </cell>
          <cell r="N219" t="str">
            <v>978-7-5004-2454-3</v>
          </cell>
          <cell r="O219">
            <v>42278</v>
          </cell>
          <cell r="P219" t="str">
            <v>1</v>
          </cell>
          <cell r="Q219" t="str">
            <v>无</v>
          </cell>
          <cell r="R219" t="str">
            <v>否</v>
          </cell>
          <cell r="S219">
            <v>0</v>
          </cell>
          <cell r="T219" t="str">
            <v>否</v>
          </cell>
          <cell r="U219" t="str">
            <v>周德翼</v>
          </cell>
          <cell r="W219" t="str">
            <v>经管</v>
          </cell>
        </row>
        <row r="220">
          <cell r="C220" t="str">
            <v>博弈论</v>
          </cell>
          <cell r="D220" t="str">
            <v>32</v>
          </cell>
          <cell r="E220">
            <v>68</v>
          </cell>
          <cell r="F220" t="str">
            <v>农经2001农经2002</v>
          </cell>
          <cell r="G220" t="str">
            <v>专业选修</v>
          </cell>
          <cell r="I220" t="str">
            <v>是</v>
          </cell>
          <cell r="K220" t="str">
            <v>博弈论基础</v>
          </cell>
          <cell r="L220" t="str">
            <v>(美)罗伯特·吉本斯</v>
          </cell>
          <cell r="M220" t="str">
            <v>社会科学</v>
          </cell>
          <cell r="N220" t="str">
            <v>978-7-5004-2454-3</v>
          </cell>
          <cell r="O220">
            <v>42278</v>
          </cell>
          <cell r="P220" t="str">
            <v>1</v>
          </cell>
          <cell r="Q220" t="str">
            <v>无</v>
          </cell>
          <cell r="R220" t="str">
            <v>否</v>
          </cell>
          <cell r="S220">
            <v>0</v>
          </cell>
          <cell r="T220" t="str">
            <v>否</v>
          </cell>
          <cell r="U220" t="str">
            <v>周德翼</v>
          </cell>
          <cell r="W220" t="str">
            <v>经管</v>
          </cell>
        </row>
        <row r="221">
          <cell r="C221" t="str">
            <v>博弈论</v>
          </cell>
          <cell r="D221" t="str">
            <v>32</v>
          </cell>
          <cell r="E221">
            <v>23</v>
          </cell>
          <cell r="F221" t="str">
            <v>2020张之洞班（文管）</v>
          </cell>
          <cell r="G221" t="str">
            <v>专业选修</v>
          </cell>
          <cell r="I221" t="str">
            <v>是</v>
          </cell>
          <cell r="K221" t="str">
            <v>博弈论基础</v>
          </cell>
          <cell r="L221" t="str">
            <v>(美)罗伯特·吉本斯</v>
          </cell>
          <cell r="M221" t="str">
            <v>社会科学</v>
          </cell>
          <cell r="N221" t="str">
            <v>978-7-5004-2454-3</v>
          </cell>
          <cell r="O221">
            <v>42278</v>
          </cell>
          <cell r="P221" t="str">
            <v>1</v>
          </cell>
          <cell r="Q221" t="str">
            <v>无</v>
          </cell>
          <cell r="R221" t="str">
            <v>否</v>
          </cell>
          <cell r="S221">
            <v>0</v>
          </cell>
          <cell r="T221" t="str">
            <v>否</v>
          </cell>
          <cell r="U221" t="str">
            <v>周德翼</v>
          </cell>
          <cell r="W221" t="str">
            <v>经管</v>
          </cell>
        </row>
        <row r="222">
          <cell r="C222" t="str">
            <v>智能财务共享</v>
          </cell>
          <cell r="D222" t="str">
            <v>53</v>
          </cell>
          <cell r="E222">
            <v>64</v>
          </cell>
          <cell r="F222" t="str">
            <v>财管2001财管2002财管2003（洞班）</v>
          </cell>
          <cell r="G222" t="str">
            <v>专业选修</v>
          </cell>
          <cell r="I222" t="str">
            <v>是</v>
          </cell>
          <cell r="K222" t="str">
            <v>财务共享实训教程</v>
          </cell>
          <cell r="L222" t="str">
            <v>马建军</v>
          </cell>
          <cell r="M222" t="str">
            <v>电子工业出版社</v>
          </cell>
          <cell r="N222" t="str">
            <v>978-7-12-132443-7</v>
          </cell>
          <cell r="O222">
            <v>42979</v>
          </cell>
          <cell r="P222">
            <v>1</v>
          </cell>
          <cell r="Q222" t="str">
            <v>无</v>
          </cell>
          <cell r="R222" t="str">
            <v>否</v>
          </cell>
          <cell r="T222" t="str">
            <v>否</v>
          </cell>
          <cell r="U222" t="str">
            <v>唐梅</v>
          </cell>
          <cell r="W222" t="str">
            <v>经管</v>
          </cell>
        </row>
        <row r="223">
          <cell r="C223" t="str">
            <v>智能财务共享</v>
          </cell>
          <cell r="D223" t="str">
            <v>53</v>
          </cell>
          <cell r="E223">
            <v>63</v>
          </cell>
          <cell r="F223" t="str">
            <v>会计2001会计2002会计2003（洞班）</v>
          </cell>
          <cell r="G223" t="str">
            <v>专业选修</v>
          </cell>
          <cell r="I223" t="str">
            <v>是</v>
          </cell>
          <cell r="K223" t="str">
            <v>财务共享实训教程</v>
          </cell>
          <cell r="L223" t="str">
            <v>马建军</v>
          </cell>
          <cell r="M223" t="str">
            <v>电子工业出版社</v>
          </cell>
          <cell r="N223" t="str">
            <v>978-7-12-132443-7</v>
          </cell>
          <cell r="O223">
            <v>42979</v>
          </cell>
          <cell r="P223">
            <v>1</v>
          </cell>
          <cell r="Q223" t="str">
            <v>无</v>
          </cell>
          <cell r="R223" t="str">
            <v>否</v>
          </cell>
          <cell r="T223" t="str">
            <v>否</v>
          </cell>
          <cell r="U223" t="str">
            <v>唐梅</v>
          </cell>
          <cell r="W223" t="str">
            <v>经管</v>
          </cell>
        </row>
        <row r="224">
          <cell r="C224" t="str">
            <v>领导科学艺术</v>
          </cell>
          <cell r="D224" t="str">
            <v>40</v>
          </cell>
          <cell r="E224">
            <v>68</v>
          </cell>
          <cell r="F224" t="str">
            <v>农经2001农经2002</v>
          </cell>
          <cell r="G224" t="str">
            <v>专业选修</v>
          </cell>
          <cell r="I224" t="str">
            <v>是</v>
          </cell>
          <cell r="K224" t="str">
            <v>领导科学与艺术</v>
          </cell>
          <cell r="L224" t="str">
            <v>苏保忠</v>
          </cell>
          <cell r="M224" t="str">
            <v>清华</v>
          </cell>
          <cell r="N224" t="str">
            <v>978-7-3021-9113-1 </v>
          </cell>
          <cell r="O224">
            <v>41334</v>
          </cell>
          <cell r="P224" t="str">
            <v>2</v>
          </cell>
          <cell r="Q224" t="str">
            <v>无</v>
          </cell>
          <cell r="R224" t="str">
            <v>否</v>
          </cell>
          <cell r="S224">
            <v>0</v>
          </cell>
          <cell r="T224" t="str">
            <v>否</v>
          </cell>
          <cell r="U224" t="str">
            <v>刘灵芝</v>
          </cell>
          <cell r="W224" t="str">
            <v>经管</v>
          </cell>
        </row>
        <row r="225">
          <cell r="C225" t="str">
            <v>领导科学艺术</v>
          </cell>
          <cell r="D225" t="str">
            <v>40</v>
          </cell>
          <cell r="E225">
            <v>23</v>
          </cell>
          <cell r="F225" t="str">
            <v>2020张之洞班（文管）</v>
          </cell>
          <cell r="G225" t="str">
            <v>专业选修</v>
          </cell>
          <cell r="I225" t="str">
            <v>是</v>
          </cell>
          <cell r="K225" t="str">
            <v>领导科学与艺术</v>
          </cell>
          <cell r="L225" t="str">
            <v>苏保忠</v>
          </cell>
          <cell r="M225" t="str">
            <v>清华</v>
          </cell>
          <cell r="N225" t="str">
            <v>978-7-3021-9113-1 </v>
          </cell>
          <cell r="O225">
            <v>41334</v>
          </cell>
          <cell r="P225" t="str">
            <v>2</v>
          </cell>
          <cell r="Q225" t="str">
            <v>无</v>
          </cell>
          <cell r="R225" t="str">
            <v>否</v>
          </cell>
          <cell r="S225">
            <v>0</v>
          </cell>
          <cell r="T225" t="str">
            <v>否</v>
          </cell>
          <cell r="U225" t="str">
            <v>刘灵芝</v>
          </cell>
          <cell r="W225" t="str">
            <v>经管</v>
          </cell>
        </row>
        <row r="226">
          <cell r="C226" t="str">
            <v>会计学原理</v>
          </cell>
          <cell r="D226" t="str">
            <v>32</v>
          </cell>
          <cell r="E226">
            <v>70</v>
          </cell>
          <cell r="F226" t="str">
            <v>信管2101信管2102</v>
          </cell>
          <cell r="G226" t="str">
            <v>专业选修</v>
          </cell>
          <cell r="I226" t="str">
            <v>否</v>
          </cell>
          <cell r="J226" t="str">
            <v>无合适</v>
          </cell>
          <cell r="K226" t="e">
            <v>#N/A</v>
          </cell>
          <cell r="L226" t="e">
            <v>#N/A</v>
          </cell>
          <cell r="M226" t="e">
            <v>#N/A</v>
          </cell>
          <cell r="N226" t="e">
            <v>#N/A</v>
          </cell>
          <cell r="O226" t="e">
            <v>#N/A</v>
          </cell>
          <cell r="P226" t="e">
            <v>#N/A</v>
          </cell>
          <cell r="S226" t="e">
            <v>#N/A</v>
          </cell>
          <cell r="T226" t="e">
            <v>#N/A</v>
          </cell>
          <cell r="U226" t="str">
            <v>孔凤英</v>
          </cell>
          <cell r="W226" t="str">
            <v>经管</v>
          </cell>
        </row>
        <row r="227">
          <cell r="C227" t="str">
            <v>经济核算</v>
          </cell>
          <cell r="D227" t="str">
            <v>54</v>
          </cell>
          <cell r="E227">
            <v>63</v>
          </cell>
          <cell r="F227" t="str">
            <v>经济统计2001经济统计2002经济统计2003（洞班）</v>
          </cell>
          <cell r="G227" t="str">
            <v>必修</v>
          </cell>
          <cell r="I227" t="str">
            <v>是</v>
          </cell>
          <cell r="K227" t="str">
            <v>国民经济核算原理与中国实践</v>
          </cell>
          <cell r="L227" t="str">
            <v>高敏雪</v>
          </cell>
          <cell r="M227" t="str">
            <v>人大</v>
          </cell>
          <cell r="N227" t="str">
            <v>978-7-30-026162-1</v>
          </cell>
          <cell r="O227">
            <v>43344</v>
          </cell>
          <cell r="P227">
            <v>4</v>
          </cell>
          <cell r="Q227" t="str">
            <v>无</v>
          </cell>
          <cell r="R227" t="str">
            <v>否</v>
          </cell>
          <cell r="T227" t="str">
            <v>否</v>
          </cell>
          <cell r="U227" t="str">
            <v>张泽宇</v>
          </cell>
          <cell r="W227" t="str">
            <v>经管</v>
          </cell>
        </row>
        <row r="228">
          <cell r="C228" t="str">
            <v>研究方法（食品，营销及商务方向）</v>
          </cell>
          <cell r="D228" t="str">
            <v>50</v>
          </cell>
          <cell r="E228">
            <v>79</v>
          </cell>
          <cell r="F228" t="str">
            <v>国际营销2001国际营销2002</v>
          </cell>
          <cell r="G228" t="str">
            <v>必修</v>
          </cell>
          <cell r="I228" t="str">
            <v>否</v>
          </cell>
          <cell r="J228" t="str">
            <v>无合适</v>
          </cell>
          <cell r="K228">
            <v>0</v>
          </cell>
          <cell r="L228">
            <v>0</v>
          </cell>
          <cell r="M228">
            <v>0</v>
          </cell>
          <cell r="N228">
            <v>0</v>
          </cell>
          <cell r="P228">
            <v>0</v>
          </cell>
          <cell r="S228">
            <v>0</v>
          </cell>
          <cell r="T228">
            <v>0</v>
          </cell>
          <cell r="U228" t="str">
            <v>池韵佳</v>
          </cell>
          <cell r="W228" t="str">
            <v>经管</v>
          </cell>
        </row>
        <row r="229">
          <cell r="C229" t="str">
            <v>经济政策</v>
          </cell>
          <cell r="D229" t="str">
            <v>50</v>
          </cell>
          <cell r="E229">
            <v>79</v>
          </cell>
          <cell r="F229" t="str">
            <v>国际营销2001国际营销2002</v>
          </cell>
          <cell r="G229" t="str">
            <v>必修</v>
          </cell>
          <cell r="I229" t="str">
            <v>是</v>
          </cell>
          <cell r="K229" t="str">
            <v>国际经济学：理论与政策（第十一版）</v>
          </cell>
          <cell r="L229" t="str">
            <v>保罗·R.克鲁格曼（Paul R.Krugman）</v>
          </cell>
          <cell r="M229" t="str">
            <v>中国人民大学出版社</v>
          </cell>
          <cell r="N229" t="str">
            <v>978-7-300-28805-5</v>
          </cell>
          <cell r="O229">
            <v>44197</v>
          </cell>
          <cell r="P229">
            <v>11</v>
          </cell>
          <cell r="Q229" t="str">
            <v>无</v>
          </cell>
          <cell r="R229" t="str">
            <v>否</v>
          </cell>
          <cell r="S229">
            <v>0</v>
          </cell>
          <cell r="T229" t="str">
            <v>否</v>
          </cell>
          <cell r="U229" t="str">
            <v>涂涛涛</v>
          </cell>
          <cell r="W229" t="str">
            <v>经管</v>
          </cell>
        </row>
        <row r="230">
          <cell r="C230" t="str">
            <v>国际人力资源管理</v>
          </cell>
          <cell r="D230" t="str">
            <v>50</v>
          </cell>
          <cell r="E230">
            <v>72</v>
          </cell>
          <cell r="F230" t="str">
            <v>国际营销1901国际营销1902</v>
          </cell>
          <cell r="G230" t="str">
            <v>必修</v>
          </cell>
          <cell r="I230" t="str">
            <v>否</v>
          </cell>
          <cell r="J230" t="str">
            <v>无合适</v>
          </cell>
          <cell r="U230" t="str">
            <v>胡安荣</v>
          </cell>
          <cell r="W230" t="str">
            <v>经管</v>
          </cell>
        </row>
        <row r="231">
          <cell r="C231" t="str">
            <v>国际市场营销</v>
          </cell>
          <cell r="D231" t="str">
            <v>50</v>
          </cell>
          <cell r="E231">
            <v>79</v>
          </cell>
          <cell r="F231" t="str">
            <v>国际营销2001国际营销2002</v>
          </cell>
          <cell r="G231" t="str">
            <v>必修</v>
          </cell>
          <cell r="I231" t="str">
            <v>否</v>
          </cell>
          <cell r="J231" t="str">
            <v>无合适</v>
          </cell>
          <cell r="K231">
            <v>0</v>
          </cell>
          <cell r="L231">
            <v>0</v>
          </cell>
          <cell r="M231">
            <v>0</v>
          </cell>
          <cell r="N231">
            <v>0</v>
          </cell>
          <cell r="P231">
            <v>0</v>
          </cell>
          <cell r="S231">
            <v>0</v>
          </cell>
          <cell r="T231">
            <v>0</v>
          </cell>
          <cell r="U231" t="str">
            <v>张露</v>
          </cell>
          <cell r="W231" t="str">
            <v>经管</v>
          </cell>
        </row>
        <row r="232">
          <cell r="C232" t="str">
            <v>供应链管理</v>
          </cell>
          <cell r="D232" t="str">
            <v>50</v>
          </cell>
          <cell r="E232">
            <v>72</v>
          </cell>
          <cell r="F232" t="str">
            <v>国际营销1901国际营销1902</v>
          </cell>
          <cell r="G232" t="str">
            <v>必修</v>
          </cell>
          <cell r="I232" t="str">
            <v>否</v>
          </cell>
          <cell r="J232" t="str">
            <v>无合适</v>
          </cell>
          <cell r="U232" t="str">
            <v>郑本荣</v>
          </cell>
          <cell r="W232" t="str">
            <v>经管</v>
          </cell>
        </row>
        <row r="233">
          <cell r="C233" t="str">
            <v>消费行为</v>
          </cell>
          <cell r="D233" t="str">
            <v>50</v>
          </cell>
          <cell r="E233">
            <v>72</v>
          </cell>
          <cell r="F233" t="str">
            <v>国际营销1901国际营销1902</v>
          </cell>
          <cell r="G233" t="str">
            <v>必修</v>
          </cell>
          <cell r="I233" t="str">
            <v>是</v>
          </cell>
          <cell r="K233" t="str">
            <v>消费者行为学</v>
          </cell>
          <cell r="L233" t="str">
            <v>符国群</v>
          </cell>
          <cell r="M233" t="str">
            <v>高等教育出版社</v>
          </cell>
          <cell r="N233" t="str">
            <v>978-7-04-055039-9</v>
          </cell>
          <cell r="P233">
            <v>4</v>
          </cell>
          <cell r="Q233" t="str">
            <v>无</v>
          </cell>
          <cell r="R233" t="str">
            <v>否</v>
          </cell>
          <cell r="S233" t="str">
            <v>国家精品</v>
          </cell>
          <cell r="T233" t="str">
            <v>否</v>
          </cell>
          <cell r="U233" t="str">
            <v>张彩华</v>
          </cell>
          <cell r="W233" t="str">
            <v>经管</v>
          </cell>
        </row>
        <row r="234">
          <cell r="C234" t="str">
            <v>毕业论文写作与学术道德</v>
          </cell>
          <cell r="D234" t="str">
            <v>16</v>
          </cell>
          <cell r="E234">
            <v>47</v>
          </cell>
          <cell r="F234" t="str">
            <v>行政管理1901行政管理1902</v>
          </cell>
          <cell r="G234" t="str">
            <v>必修</v>
          </cell>
          <cell r="I234" t="str">
            <v>是</v>
          </cell>
          <cell r="K234" t="str">
            <v>实证论文写作八讲</v>
          </cell>
          <cell r="L234" t="str">
            <v>刘西川</v>
          </cell>
          <cell r="M234" t="str">
            <v>北京大学出版社</v>
          </cell>
          <cell r="N234" t="str">
            <v>978-7-301-31772-3</v>
          </cell>
          <cell r="P234">
            <v>1</v>
          </cell>
          <cell r="Q234" t="str">
            <v>无</v>
          </cell>
          <cell r="R234" t="str">
            <v>是</v>
          </cell>
          <cell r="S234" t="str">
            <v>其他</v>
          </cell>
          <cell r="T234" t="str">
            <v>否</v>
          </cell>
          <cell r="U234" t="str">
            <v>刘西川</v>
          </cell>
          <cell r="W234" t="str">
            <v>经管</v>
          </cell>
        </row>
        <row r="235">
          <cell r="C235" t="str">
            <v>毕业论文写作与学术道德</v>
          </cell>
          <cell r="D235" t="str">
            <v>16</v>
          </cell>
          <cell r="E235">
            <v>70</v>
          </cell>
          <cell r="F235" t="str">
            <v>土规1901土规1902</v>
          </cell>
          <cell r="G235" t="str">
            <v>必修</v>
          </cell>
          <cell r="I235" t="str">
            <v>是</v>
          </cell>
          <cell r="K235" t="str">
            <v>实证论文写作八讲</v>
          </cell>
          <cell r="L235" t="str">
            <v>刘西川</v>
          </cell>
          <cell r="M235" t="str">
            <v>北京大学出版社</v>
          </cell>
          <cell r="N235" t="str">
            <v>978-7-301-31772-3</v>
          </cell>
          <cell r="P235">
            <v>1</v>
          </cell>
          <cell r="Q235" t="str">
            <v>无</v>
          </cell>
          <cell r="R235" t="str">
            <v>是</v>
          </cell>
          <cell r="S235" t="str">
            <v>其他</v>
          </cell>
          <cell r="T235" t="str">
            <v>否</v>
          </cell>
          <cell r="U235" t="str">
            <v>刘西川</v>
          </cell>
          <cell r="W235" t="str">
            <v>经管</v>
          </cell>
        </row>
        <row r="236">
          <cell r="C236" t="str">
            <v>毕业论文写作与学术道德</v>
          </cell>
          <cell r="D236" t="str">
            <v>16</v>
          </cell>
          <cell r="E236">
            <v>72</v>
          </cell>
          <cell r="F236" t="str">
            <v>财管1901财管1902财管1903（洞）</v>
          </cell>
          <cell r="G236" t="str">
            <v>必修</v>
          </cell>
          <cell r="I236" t="str">
            <v>是</v>
          </cell>
          <cell r="K236" t="str">
            <v>实证论文写作八讲</v>
          </cell>
          <cell r="L236" t="str">
            <v>刘西川</v>
          </cell>
          <cell r="M236" t="str">
            <v>北京大学出版社</v>
          </cell>
          <cell r="N236" t="str">
            <v>978-7-301-31772-3</v>
          </cell>
          <cell r="P236">
            <v>1</v>
          </cell>
          <cell r="Q236" t="str">
            <v>无</v>
          </cell>
          <cell r="R236" t="str">
            <v>是</v>
          </cell>
          <cell r="S236" t="str">
            <v>其他</v>
          </cell>
          <cell r="T236" t="str">
            <v>否</v>
          </cell>
          <cell r="U236" t="str">
            <v>刘西川</v>
          </cell>
          <cell r="W236" t="str">
            <v>经管</v>
          </cell>
        </row>
        <row r="237">
          <cell r="C237" t="str">
            <v>毕业论文写作与学术道德</v>
          </cell>
          <cell r="D237" t="str">
            <v>16</v>
          </cell>
          <cell r="E237">
            <v>25</v>
          </cell>
          <cell r="F237" t="str">
            <v>工商1901</v>
          </cell>
          <cell r="G237" t="str">
            <v>必修</v>
          </cell>
          <cell r="I237" t="str">
            <v>是</v>
          </cell>
          <cell r="K237" t="str">
            <v>实证论文写作八讲</v>
          </cell>
          <cell r="L237" t="str">
            <v>刘西川</v>
          </cell>
          <cell r="M237" t="str">
            <v>北京大学出版社</v>
          </cell>
          <cell r="N237" t="str">
            <v>978-7-301-31772-3</v>
          </cell>
          <cell r="P237">
            <v>1</v>
          </cell>
          <cell r="Q237" t="str">
            <v>无</v>
          </cell>
          <cell r="R237" t="str">
            <v>是</v>
          </cell>
          <cell r="S237" t="str">
            <v>其他</v>
          </cell>
          <cell r="T237" t="str">
            <v>否</v>
          </cell>
          <cell r="U237" t="str">
            <v>刘西川</v>
          </cell>
          <cell r="W237" t="str">
            <v>经管</v>
          </cell>
        </row>
        <row r="238">
          <cell r="C238" t="str">
            <v>毕业论文写作与学术道德</v>
          </cell>
          <cell r="D238" t="str">
            <v>16</v>
          </cell>
          <cell r="E238">
            <v>34</v>
          </cell>
          <cell r="F238" t="str">
            <v>国贸1901</v>
          </cell>
          <cell r="G238" t="str">
            <v>必修</v>
          </cell>
          <cell r="I238" t="str">
            <v>是</v>
          </cell>
          <cell r="K238" t="str">
            <v>实证论文写作八讲</v>
          </cell>
          <cell r="L238" t="str">
            <v>刘西川</v>
          </cell>
          <cell r="M238" t="str">
            <v>北京大学出版社</v>
          </cell>
          <cell r="N238" t="str">
            <v>978-7-301-31772-3</v>
          </cell>
          <cell r="P238">
            <v>1</v>
          </cell>
          <cell r="Q238" t="str">
            <v>无</v>
          </cell>
          <cell r="R238" t="str">
            <v>是</v>
          </cell>
          <cell r="S238" t="str">
            <v>其他</v>
          </cell>
          <cell r="T238" t="str">
            <v>否</v>
          </cell>
          <cell r="U238" t="str">
            <v>刘西川</v>
          </cell>
          <cell r="W238" t="str">
            <v>经管</v>
          </cell>
        </row>
        <row r="239">
          <cell r="C239" t="str">
            <v>毕业论文写作与学术道德</v>
          </cell>
          <cell r="D239" t="str">
            <v>16</v>
          </cell>
          <cell r="E239">
            <v>71</v>
          </cell>
          <cell r="F239" t="str">
            <v>会计1901会计1902会计1903（洞）</v>
          </cell>
          <cell r="G239" t="str">
            <v>必修</v>
          </cell>
          <cell r="I239" t="str">
            <v>是</v>
          </cell>
          <cell r="K239" t="str">
            <v>实证论文写作八讲</v>
          </cell>
          <cell r="L239" t="str">
            <v>刘西川</v>
          </cell>
          <cell r="M239" t="str">
            <v>北京大学出版社</v>
          </cell>
          <cell r="N239" t="str">
            <v>978-7-301-31772-3</v>
          </cell>
          <cell r="P239">
            <v>1</v>
          </cell>
          <cell r="Q239" t="str">
            <v>无</v>
          </cell>
          <cell r="R239" t="str">
            <v>是</v>
          </cell>
          <cell r="S239" t="str">
            <v>其他</v>
          </cell>
          <cell r="T239" t="str">
            <v>否</v>
          </cell>
          <cell r="U239" t="str">
            <v>刘西川</v>
          </cell>
          <cell r="W239" t="str">
            <v>经管</v>
          </cell>
        </row>
        <row r="240">
          <cell r="C240" t="str">
            <v>毕业论文写作与学术道德</v>
          </cell>
          <cell r="D240" t="str">
            <v>16</v>
          </cell>
          <cell r="E240">
            <v>72</v>
          </cell>
          <cell r="F240" t="str">
            <v>经济统计1901经济统计1902</v>
          </cell>
          <cell r="G240" t="str">
            <v>必修</v>
          </cell>
          <cell r="I240" t="str">
            <v>是</v>
          </cell>
          <cell r="K240" t="str">
            <v>实证论文写作八讲</v>
          </cell>
          <cell r="L240" t="str">
            <v>刘西川</v>
          </cell>
          <cell r="M240" t="str">
            <v>北京大学出版社</v>
          </cell>
          <cell r="N240" t="str">
            <v>978-7-301-31772-3</v>
          </cell>
          <cell r="P240">
            <v>1</v>
          </cell>
          <cell r="Q240" t="str">
            <v>无</v>
          </cell>
          <cell r="R240" t="str">
            <v>是</v>
          </cell>
          <cell r="S240" t="str">
            <v>其他</v>
          </cell>
          <cell r="T240" t="str">
            <v>否</v>
          </cell>
          <cell r="U240" t="str">
            <v>刘西川</v>
          </cell>
          <cell r="W240" t="str">
            <v>经管</v>
          </cell>
        </row>
        <row r="241">
          <cell r="C241" t="str">
            <v>毕业论文写作与学术道德</v>
          </cell>
          <cell r="D241" t="str">
            <v>16</v>
          </cell>
          <cell r="E241">
            <v>74</v>
          </cell>
          <cell r="F241" t="str">
            <v>经济1901经济1902经济1903（洞）</v>
          </cell>
          <cell r="G241" t="str">
            <v>必修</v>
          </cell>
          <cell r="I241" t="str">
            <v>是</v>
          </cell>
          <cell r="K241" t="str">
            <v>实证论文写作八讲</v>
          </cell>
          <cell r="L241" t="str">
            <v>刘西川</v>
          </cell>
          <cell r="M241" t="str">
            <v>北京大学出版社</v>
          </cell>
          <cell r="N241" t="str">
            <v>978-7-301-31772-3</v>
          </cell>
          <cell r="P241">
            <v>1</v>
          </cell>
          <cell r="Q241" t="str">
            <v>无</v>
          </cell>
          <cell r="R241" t="str">
            <v>是</v>
          </cell>
          <cell r="S241" t="str">
            <v>其他</v>
          </cell>
          <cell r="T241" t="str">
            <v>否</v>
          </cell>
          <cell r="U241" t="str">
            <v>刘西川</v>
          </cell>
          <cell r="W241" t="str">
            <v>经管</v>
          </cell>
        </row>
        <row r="242">
          <cell r="C242" t="str">
            <v>毕业论文写作与学术道德</v>
          </cell>
          <cell r="D242" t="str">
            <v>16</v>
          </cell>
          <cell r="E242">
            <v>74</v>
          </cell>
          <cell r="F242" t="str">
            <v>农经1901农经1902</v>
          </cell>
          <cell r="G242" t="str">
            <v>必修</v>
          </cell>
          <cell r="I242" t="str">
            <v>是</v>
          </cell>
          <cell r="K242" t="str">
            <v>实证论文写作八讲</v>
          </cell>
          <cell r="L242" t="str">
            <v>刘西川</v>
          </cell>
          <cell r="M242" t="str">
            <v>北京大学出版社</v>
          </cell>
          <cell r="N242" t="str">
            <v>978-7-301-31772-3</v>
          </cell>
          <cell r="P242">
            <v>1</v>
          </cell>
          <cell r="Q242" t="str">
            <v>无</v>
          </cell>
          <cell r="R242" t="str">
            <v>是</v>
          </cell>
          <cell r="S242" t="str">
            <v>其他</v>
          </cell>
          <cell r="T242" t="str">
            <v>否</v>
          </cell>
          <cell r="U242" t="str">
            <v>刘西川</v>
          </cell>
          <cell r="W242" t="str">
            <v>经管</v>
          </cell>
        </row>
        <row r="243">
          <cell r="C243" t="str">
            <v>毕业论文写作与学术道德</v>
          </cell>
          <cell r="D243" t="str">
            <v>16</v>
          </cell>
          <cell r="E243">
            <v>64</v>
          </cell>
          <cell r="F243" t="str">
            <v>人力1901人力1902</v>
          </cell>
          <cell r="G243" t="str">
            <v>必修</v>
          </cell>
          <cell r="I243" t="str">
            <v>是</v>
          </cell>
          <cell r="K243" t="str">
            <v>实证论文写作八讲</v>
          </cell>
          <cell r="L243" t="str">
            <v>刘西川</v>
          </cell>
          <cell r="M243" t="str">
            <v>北京大学出版社</v>
          </cell>
          <cell r="N243" t="str">
            <v>978-7-301-31772-3</v>
          </cell>
          <cell r="P243">
            <v>1</v>
          </cell>
          <cell r="Q243" t="str">
            <v>无</v>
          </cell>
          <cell r="R243" t="str">
            <v>是</v>
          </cell>
          <cell r="S243" t="str">
            <v>其他</v>
          </cell>
          <cell r="T243" t="str">
            <v>否</v>
          </cell>
          <cell r="U243" t="str">
            <v>刘西川</v>
          </cell>
          <cell r="W243" t="str">
            <v>经管</v>
          </cell>
        </row>
        <row r="244">
          <cell r="C244" t="str">
            <v>毕业论文写作与学术道德</v>
          </cell>
          <cell r="D244" t="str">
            <v>16</v>
          </cell>
          <cell r="E244">
            <v>58</v>
          </cell>
          <cell r="F244" t="str">
            <v>市营1901市营1902</v>
          </cell>
          <cell r="G244" t="str">
            <v>必修</v>
          </cell>
          <cell r="I244" t="str">
            <v>是</v>
          </cell>
          <cell r="K244" t="str">
            <v>实证论文写作八讲</v>
          </cell>
          <cell r="L244" t="str">
            <v>刘西川</v>
          </cell>
          <cell r="M244" t="str">
            <v>北京大学出版社</v>
          </cell>
          <cell r="N244" t="str">
            <v>978-7-301-31772-3</v>
          </cell>
          <cell r="P244">
            <v>1</v>
          </cell>
          <cell r="Q244" t="str">
            <v>无</v>
          </cell>
          <cell r="R244" t="str">
            <v>是</v>
          </cell>
          <cell r="S244" t="str">
            <v>其他</v>
          </cell>
          <cell r="T244" t="str">
            <v>否</v>
          </cell>
          <cell r="U244" t="str">
            <v>刘西川</v>
          </cell>
          <cell r="W244" t="str">
            <v>经管</v>
          </cell>
        </row>
        <row r="245">
          <cell r="C245" t="str">
            <v>毕业论文写作与学术道德</v>
          </cell>
          <cell r="D245" t="str">
            <v>16</v>
          </cell>
          <cell r="E245">
            <v>27</v>
          </cell>
          <cell r="F245" t="str">
            <v>2019张之洞班(文管)</v>
          </cell>
          <cell r="G245" t="str">
            <v>必修</v>
          </cell>
          <cell r="I245" t="str">
            <v>是</v>
          </cell>
          <cell r="K245" t="str">
            <v>实证论文写作八讲</v>
          </cell>
          <cell r="L245" t="str">
            <v>刘西川</v>
          </cell>
          <cell r="M245" t="str">
            <v>北京大学出版社</v>
          </cell>
          <cell r="N245" t="str">
            <v>978-7-301-31772-3</v>
          </cell>
          <cell r="P245">
            <v>1</v>
          </cell>
          <cell r="Q245" t="str">
            <v>无</v>
          </cell>
          <cell r="R245" t="str">
            <v>是</v>
          </cell>
          <cell r="S245" t="str">
            <v>其他</v>
          </cell>
          <cell r="T245" t="str">
            <v>否</v>
          </cell>
          <cell r="U245" t="str">
            <v>刘西川</v>
          </cell>
          <cell r="W245" t="str">
            <v>经管</v>
          </cell>
        </row>
        <row r="246">
          <cell r="C246" t="str">
            <v>国际贸易实务实训</v>
          </cell>
          <cell r="D246" t="str">
            <v/>
          </cell>
          <cell r="E246">
            <v>30</v>
          </cell>
          <cell r="F246" t="str">
            <v>国贸2001国贸2002（洞班）</v>
          </cell>
          <cell r="G246" t="str">
            <v>必修</v>
          </cell>
          <cell r="I246" t="str">
            <v>否</v>
          </cell>
          <cell r="J246" t="str">
            <v>实训，无教材</v>
          </cell>
          <cell r="K246">
            <v>0</v>
          </cell>
          <cell r="L246">
            <v>0</v>
          </cell>
          <cell r="M246">
            <v>0</v>
          </cell>
          <cell r="N246">
            <v>0</v>
          </cell>
          <cell r="P246">
            <v>0</v>
          </cell>
          <cell r="S246">
            <v>0</v>
          </cell>
          <cell r="T246">
            <v>0</v>
          </cell>
          <cell r="U246" t="str">
            <v>马强</v>
          </cell>
          <cell r="W246" t="str">
            <v>经管</v>
          </cell>
        </row>
        <row r="247">
          <cell r="C247" t="str">
            <v>国际贸易实务实训</v>
          </cell>
          <cell r="D247" t="str">
            <v/>
          </cell>
          <cell r="E247">
            <v>70</v>
          </cell>
          <cell r="F247" t="str">
            <v>经济2001经济2002经济2003（洞班）</v>
          </cell>
          <cell r="G247" t="str">
            <v>必修</v>
          </cell>
          <cell r="I247" t="str">
            <v>否</v>
          </cell>
          <cell r="J247" t="str">
            <v>实训，无教材</v>
          </cell>
          <cell r="K247">
            <v>0</v>
          </cell>
          <cell r="L247">
            <v>0</v>
          </cell>
          <cell r="M247">
            <v>0</v>
          </cell>
          <cell r="N247">
            <v>0</v>
          </cell>
          <cell r="P247">
            <v>0</v>
          </cell>
          <cell r="S247">
            <v>0</v>
          </cell>
          <cell r="T247">
            <v>0</v>
          </cell>
          <cell r="U247" t="str">
            <v>马强</v>
          </cell>
          <cell r="W247" t="str">
            <v>经管</v>
          </cell>
        </row>
        <row r="248">
          <cell r="C248" t="str">
            <v>管理决策模拟</v>
          </cell>
          <cell r="D248" t="str">
            <v>40</v>
          </cell>
          <cell r="E248">
            <v>72</v>
          </cell>
          <cell r="F248" t="str">
            <v>财管1901财管1902财管1903（洞）</v>
          </cell>
          <cell r="G248" t="str">
            <v>必修</v>
          </cell>
          <cell r="I248" t="str">
            <v>否</v>
          </cell>
          <cell r="J248" t="str">
            <v>实训，无教材</v>
          </cell>
          <cell r="K248" t="e">
            <v>#N/A</v>
          </cell>
          <cell r="L248" t="e">
            <v>#N/A</v>
          </cell>
          <cell r="M248" t="e">
            <v>#N/A</v>
          </cell>
          <cell r="N248" t="e">
            <v>#N/A</v>
          </cell>
          <cell r="O248" t="e">
            <v>#N/A</v>
          </cell>
          <cell r="P248" t="e">
            <v>#N/A</v>
          </cell>
          <cell r="S248" t="e">
            <v>#N/A</v>
          </cell>
          <cell r="T248" t="e">
            <v>#N/A</v>
          </cell>
          <cell r="U248" t="str">
            <v>何德华</v>
          </cell>
          <cell r="W248" t="str">
            <v>经管</v>
          </cell>
        </row>
        <row r="249">
          <cell r="C249" t="str">
            <v>管理决策模拟</v>
          </cell>
          <cell r="D249" t="str">
            <v>40</v>
          </cell>
          <cell r="E249">
            <v>71</v>
          </cell>
          <cell r="F249" t="str">
            <v>会计1901会计1902会计1903（洞）</v>
          </cell>
          <cell r="G249" t="str">
            <v>必修</v>
          </cell>
          <cell r="I249" t="str">
            <v>否</v>
          </cell>
          <cell r="J249" t="str">
            <v>实训，无教材</v>
          </cell>
          <cell r="K249" t="e">
            <v>#N/A</v>
          </cell>
          <cell r="L249" t="e">
            <v>#N/A</v>
          </cell>
          <cell r="M249" t="e">
            <v>#N/A</v>
          </cell>
          <cell r="N249" t="e">
            <v>#N/A</v>
          </cell>
          <cell r="O249" t="e">
            <v>#N/A</v>
          </cell>
          <cell r="P249" t="e">
            <v>#N/A</v>
          </cell>
          <cell r="S249" t="e">
            <v>#N/A</v>
          </cell>
          <cell r="T249" t="e">
            <v>#N/A</v>
          </cell>
          <cell r="U249" t="str">
            <v>何德华</v>
          </cell>
          <cell r="W249" t="str">
            <v>经管</v>
          </cell>
        </row>
        <row r="250">
          <cell r="C250" t="str">
            <v>管理决策模拟</v>
          </cell>
          <cell r="D250" t="str">
            <v>40</v>
          </cell>
          <cell r="E250">
            <v>58</v>
          </cell>
          <cell r="F250" t="str">
            <v>市营1901市营1902</v>
          </cell>
          <cell r="G250" t="str">
            <v>必修</v>
          </cell>
          <cell r="I250" t="str">
            <v>否</v>
          </cell>
          <cell r="J250" t="str">
            <v>实训，无教材</v>
          </cell>
          <cell r="K250" t="e">
            <v>#N/A</v>
          </cell>
          <cell r="L250" t="e">
            <v>#N/A</v>
          </cell>
          <cell r="M250" t="e">
            <v>#N/A</v>
          </cell>
          <cell r="N250" t="e">
            <v>#N/A</v>
          </cell>
          <cell r="O250" t="e">
            <v>#N/A</v>
          </cell>
          <cell r="P250" t="e">
            <v>#N/A</v>
          </cell>
          <cell r="S250" t="e">
            <v>#N/A</v>
          </cell>
          <cell r="T250" t="e">
            <v>#N/A</v>
          </cell>
          <cell r="U250" t="str">
            <v>何德华</v>
          </cell>
          <cell r="W250" t="str">
            <v>经管</v>
          </cell>
        </row>
        <row r="251">
          <cell r="C251" t="str">
            <v>市场调研与销售管理综合实习</v>
          </cell>
          <cell r="D251" t="str">
            <v>30</v>
          </cell>
          <cell r="E251">
            <v>59</v>
          </cell>
          <cell r="F251" t="str">
            <v>市营2001市营2002</v>
          </cell>
          <cell r="G251" t="str">
            <v>必修</v>
          </cell>
          <cell r="I251" t="str">
            <v>否</v>
          </cell>
          <cell r="J251" t="str">
            <v>实训，无教材</v>
          </cell>
          <cell r="K251">
            <v>0</v>
          </cell>
          <cell r="L251">
            <v>0</v>
          </cell>
          <cell r="M251">
            <v>0</v>
          </cell>
          <cell r="N251">
            <v>0</v>
          </cell>
          <cell r="P251">
            <v>0</v>
          </cell>
          <cell r="S251">
            <v>0</v>
          </cell>
          <cell r="T251">
            <v>0</v>
          </cell>
          <cell r="U251" t="str">
            <v>龚璇</v>
          </cell>
          <cell r="W251" t="str">
            <v>经管</v>
          </cell>
        </row>
        <row r="252">
          <cell r="C252" t="str">
            <v>期货实务实训</v>
          </cell>
          <cell r="D252" t="str">
            <v/>
          </cell>
          <cell r="E252">
            <v>34</v>
          </cell>
          <cell r="F252" t="str">
            <v>国贸1901</v>
          </cell>
          <cell r="G252" t="str">
            <v>创新创业教育</v>
          </cell>
          <cell r="I252" t="str">
            <v>否</v>
          </cell>
          <cell r="J252" t="str">
            <v>实训，无教材</v>
          </cell>
          <cell r="K252">
            <v>0</v>
          </cell>
          <cell r="L252">
            <v>0</v>
          </cell>
          <cell r="M252">
            <v>0</v>
          </cell>
          <cell r="N252">
            <v>0</v>
          </cell>
          <cell r="P252">
            <v>0</v>
          </cell>
          <cell r="S252">
            <v>0</v>
          </cell>
          <cell r="T252">
            <v>0</v>
          </cell>
          <cell r="U252" t="str">
            <v>黄勇</v>
          </cell>
          <cell r="W252" t="str">
            <v>经管</v>
          </cell>
        </row>
        <row r="253">
          <cell r="C253" t="str">
            <v>期货实务实训</v>
          </cell>
          <cell r="D253" t="str">
            <v/>
          </cell>
          <cell r="E253">
            <v>74</v>
          </cell>
          <cell r="F253" t="str">
            <v>经济1901经济1902经济1903（洞）</v>
          </cell>
          <cell r="G253" t="str">
            <v>必修</v>
          </cell>
          <cell r="I253" t="str">
            <v>否</v>
          </cell>
          <cell r="J253" t="str">
            <v>实训，无教材</v>
          </cell>
          <cell r="K253">
            <v>0</v>
          </cell>
          <cell r="L253">
            <v>0</v>
          </cell>
          <cell r="M253">
            <v>0</v>
          </cell>
          <cell r="N253">
            <v>0</v>
          </cell>
          <cell r="P253">
            <v>0</v>
          </cell>
          <cell r="S253">
            <v>0</v>
          </cell>
          <cell r="T253">
            <v>0</v>
          </cell>
          <cell r="U253" t="str">
            <v>黄勇</v>
          </cell>
          <cell r="W253" t="str">
            <v>经管</v>
          </cell>
        </row>
        <row r="254">
          <cell r="C254" t="str">
            <v>专业核心技能竞赛（课外）</v>
          </cell>
          <cell r="D254" t="str">
            <v/>
          </cell>
          <cell r="E254">
            <v>27</v>
          </cell>
          <cell r="F254" t="str">
            <v>2019张之洞班(文管)</v>
          </cell>
          <cell r="G254" t="str">
            <v>必修</v>
          </cell>
          <cell r="I254" t="str">
            <v>否</v>
          </cell>
          <cell r="J254" t="str">
            <v>实训，无教材</v>
          </cell>
          <cell r="K254">
            <v>0</v>
          </cell>
          <cell r="L254">
            <v>0</v>
          </cell>
          <cell r="M254">
            <v>0</v>
          </cell>
          <cell r="N254">
            <v>0</v>
          </cell>
          <cell r="P254">
            <v>0</v>
          </cell>
          <cell r="S254">
            <v>0</v>
          </cell>
          <cell r="T254">
            <v>0</v>
          </cell>
          <cell r="U254" t="str">
            <v>李学婷</v>
          </cell>
          <cell r="W254" t="str">
            <v>经管</v>
          </cell>
        </row>
        <row r="255">
          <cell r="C255" t="str">
            <v>专业核心技能竞赛（课外）</v>
          </cell>
          <cell r="D255" t="str">
            <v/>
          </cell>
          <cell r="E255">
            <v>23</v>
          </cell>
          <cell r="F255" t="str">
            <v>2020张之洞班（文管）</v>
          </cell>
          <cell r="G255" t="str">
            <v>必修</v>
          </cell>
          <cell r="I255" t="str">
            <v>否</v>
          </cell>
          <cell r="J255" t="str">
            <v>实训，无教材</v>
          </cell>
          <cell r="K255">
            <v>0</v>
          </cell>
          <cell r="L255">
            <v>0</v>
          </cell>
          <cell r="M255">
            <v>0</v>
          </cell>
          <cell r="N255">
            <v>0</v>
          </cell>
          <cell r="P255">
            <v>0</v>
          </cell>
          <cell r="S255">
            <v>0</v>
          </cell>
          <cell r="T255">
            <v>0</v>
          </cell>
          <cell r="U255" t="str">
            <v>李学婷</v>
          </cell>
          <cell r="W255" t="str">
            <v>经管</v>
          </cell>
        </row>
        <row r="256">
          <cell r="C256" t="str">
            <v>设计思维</v>
          </cell>
          <cell r="D256" t="str">
            <v>30</v>
          </cell>
          <cell r="E256">
            <v>34</v>
          </cell>
          <cell r="F256" t="str">
            <v>国贸1901</v>
          </cell>
          <cell r="G256" t="str">
            <v>创新创业教育</v>
          </cell>
          <cell r="I256" t="str">
            <v>是</v>
          </cell>
          <cell r="K256" t="str">
            <v>设计思维创新导引</v>
          </cell>
          <cell r="L256" t="str">
            <v>王可越，稅琳琳，姜浩</v>
          </cell>
          <cell r="M256" t="str">
            <v>清华大学出版社</v>
          </cell>
          <cell r="N256" t="str">
            <v>978-7-302-47030-4 </v>
          </cell>
          <cell r="P256">
            <v>0</v>
          </cell>
          <cell r="Q256" t="str">
            <v>无</v>
          </cell>
          <cell r="R256" t="str">
            <v>否</v>
          </cell>
          <cell r="S256">
            <v>0</v>
          </cell>
          <cell r="T256" t="str">
            <v>否</v>
          </cell>
          <cell r="U256" t="str">
            <v>王清</v>
          </cell>
          <cell r="W256" t="str">
            <v>经管</v>
          </cell>
        </row>
        <row r="257">
          <cell r="C257" t="str">
            <v>设计思维</v>
          </cell>
          <cell r="D257" t="str">
            <v>30</v>
          </cell>
          <cell r="E257">
            <v>72</v>
          </cell>
          <cell r="F257" t="str">
            <v>经济统计1901经济统计1902</v>
          </cell>
          <cell r="G257" t="str">
            <v>创新创业教育</v>
          </cell>
          <cell r="I257" t="str">
            <v>是</v>
          </cell>
          <cell r="K257" t="str">
            <v>设计思维创新导引</v>
          </cell>
          <cell r="L257" t="str">
            <v>王可越，稅琳琳，姜浩</v>
          </cell>
          <cell r="M257" t="str">
            <v>清华大学出版社</v>
          </cell>
          <cell r="N257" t="str">
            <v>978-7-302-47030-4 </v>
          </cell>
          <cell r="P257">
            <v>0</v>
          </cell>
          <cell r="Q257" t="str">
            <v>无</v>
          </cell>
          <cell r="R257" t="str">
            <v>否</v>
          </cell>
          <cell r="S257">
            <v>0</v>
          </cell>
          <cell r="T257" t="str">
            <v>否</v>
          </cell>
          <cell r="U257" t="str">
            <v>王清</v>
          </cell>
          <cell r="W257" t="str">
            <v>经管</v>
          </cell>
        </row>
        <row r="258">
          <cell r="C258" t="str">
            <v>设计思维</v>
          </cell>
          <cell r="D258" t="str">
            <v>30</v>
          </cell>
          <cell r="E258">
            <v>74</v>
          </cell>
          <cell r="F258" t="str">
            <v>经济1901经济1902经济1903（洞）</v>
          </cell>
          <cell r="G258" t="str">
            <v>创新创业教育</v>
          </cell>
          <cell r="I258" t="str">
            <v>是</v>
          </cell>
          <cell r="K258" t="str">
            <v>设计思维创新导引</v>
          </cell>
          <cell r="L258" t="str">
            <v>王可越，稅琳琳，姜浩</v>
          </cell>
          <cell r="M258" t="str">
            <v>清华大学出版社</v>
          </cell>
          <cell r="N258" t="str">
            <v>978-7-302-47030-4 </v>
          </cell>
          <cell r="P258">
            <v>0</v>
          </cell>
          <cell r="Q258" t="str">
            <v>无</v>
          </cell>
          <cell r="R258" t="str">
            <v>否</v>
          </cell>
          <cell r="S258">
            <v>0</v>
          </cell>
          <cell r="T258" t="str">
            <v>否</v>
          </cell>
          <cell r="U258" t="str">
            <v>王清</v>
          </cell>
          <cell r="W258" t="str">
            <v>经管</v>
          </cell>
        </row>
        <row r="259">
          <cell r="C259" t="str">
            <v>设计思维</v>
          </cell>
          <cell r="D259" t="str">
            <v>30</v>
          </cell>
          <cell r="E259">
            <v>74</v>
          </cell>
          <cell r="F259" t="str">
            <v>农经1901农经1902</v>
          </cell>
          <cell r="G259" t="str">
            <v>必修</v>
          </cell>
          <cell r="I259" t="str">
            <v>是</v>
          </cell>
          <cell r="K259" t="str">
            <v>设计思维创新导引</v>
          </cell>
          <cell r="L259" t="str">
            <v>王可越，稅琳琳，姜浩</v>
          </cell>
          <cell r="M259" t="str">
            <v>清华大学出版社</v>
          </cell>
          <cell r="N259" t="str">
            <v>978-7-302-47030-4 </v>
          </cell>
          <cell r="P259">
            <v>0</v>
          </cell>
          <cell r="Q259" t="str">
            <v>无</v>
          </cell>
          <cell r="R259" t="str">
            <v>否</v>
          </cell>
          <cell r="S259">
            <v>0</v>
          </cell>
          <cell r="T259" t="str">
            <v>否</v>
          </cell>
          <cell r="U259" t="str">
            <v>王清</v>
          </cell>
          <cell r="W259" t="str">
            <v>经管</v>
          </cell>
        </row>
        <row r="260">
          <cell r="C260" t="str">
            <v>设计思维</v>
          </cell>
          <cell r="D260" t="str">
            <v>30</v>
          </cell>
          <cell r="E260">
            <v>27</v>
          </cell>
          <cell r="F260" t="str">
            <v>2019张之洞班(文管)</v>
          </cell>
          <cell r="G260" t="str">
            <v>必修</v>
          </cell>
          <cell r="I260" t="str">
            <v>是</v>
          </cell>
          <cell r="K260" t="str">
            <v>设计思维创新导引</v>
          </cell>
          <cell r="L260" t="str">
            <v>王可越，稅琳琳，姜浩</v>
          </cell>
          <cell r="M260" t="str">
            <v>清华大学出版社</v>
          </cell>
          <cell r="N260" t="str">
            <v>978-7-302-47030-4 </v>
          </cell>
          <cell r="P260">
            <v>0</v>
          </cell>
          <cell r="Q260" t="str">
            <v>无</v>
          </cell>
          <cell r="R260" t="str">
            <v>否</v>
          </cell>
          <cell r="S260">
            <v>0</v>
          </cell>
          <cell r="T260" t="str">
            <v>否</v>
          </cell>
          <cell r="U260" t="str">
            <v>王清</v>
          </cell>
          <cell r="W260" t="str">
            <v>经管</v>
          </cell>
        </row>
        <row r="261">
          <cell r="C261" t="str">
            <v>运营管理综合实训</v>
          </cell>
          <cell r="D261" t="str">
            <v>15</v>
          </cell>
          <cell r="E261">
            <v>30</v>
          </cell>
          <cell r="F261" t="str">
            <v>工商2001</v>
          </cell>
          <cell r="G261" t="str">
            <v>必修</v>
          </cell>
          <cell r="I261" t="str">
            <v>否</v>
          </cell>
          <cell r="J261" t="str">
            <v>实训，无教材</v>
          </cell>
          <cell r="K261">
            <v>0</v>
          </cell>
          <cell r="L261">
            <v>0</v>
          </cell>
          <cell r="M261">
            <v>0</v>
          </cell>
          <cell r="N261">
            <v>0</v>
          </cell>
          <cell r="P261">
            <v>0</v>
          </cell>
          <cell r="S261">
            <v>0</v>
          </cell>
          <cell r="T261">
            <v>0</v>
          </cell>
          <cell r="U261" t="str">
            <v>包玉泽</v>
          </cell>
          <cell r="W261" t="str">
            <v>经管</v>
          </cell>
        </row>
        <row r="262">
          <cell r="C262" t="str">
            <v>会计核算模拟</v>
          </cell>
          <cell r="D262" t="str">
            <v>15</v>
          </cell>
          <cell r="E262">
            <v>72</v>
          </cell>
          <cell r="F262" t="str">
            <v>财管1901财管1902财管1903（洞）</v>
          </cell>
          <cell r="G262" t="str">
            <v>必修</v>
          </cell>
          <cell r="I262" t="str">
            <v>否</v>
          </cell>
          <cell r="J262" t="str">
            <v>实验课，无教材</v>
          </cell>
          <cell r="K262" t="e">
            <v>#N/A</v>
          </cell>
          <cell r="L262" t="e">
            <v>#N/A</v>
          </cell>
          <cell r="M262" t="e">
            <v>#N/A</v>
          </cell>
          <cell r="N262" t="e">
            <v>#N/A</v>
          </cell>
          <cell r="O262" t="e">
            <v>#N/A</v>
          </cell>
          <cell r="P262" t="e">
            <v>#N/A</v>
          </cell>
          <cell r="S262" t="e">
            <v>#N/A</v>
          </cell>
          <cell r="T262" t="e">
            <v>#N/A</v>
          </cell>
          <cell r="U262" t="str">
            <v>张巍</v>
          </cell>
          <cell r="W262" t="str">
            <v>经管</v>
          </cell>
        </row>
        <row r="263">
          <cell r="C263" t="str">
            <v>会计核算模拟</v>
          </cell>
          <cell r="D263" t="str">
            <v>15</v>
          </cell>
          <cell r="E263">
            <v>71</v>
          </cell>
          <cell r="F263" t="str">
            <v>会计1901会计1902会计1903（洞）</v>
          </cell>
          <cell r="G263" t="str">
            <v>必修</v>
          </cell>
          <cell r="I263" t="str">
            <v>否</v>
          </cell>
          <cell r="J263" t="str">
            <v>实验课，无教材</v>
          </cell>
          <cell r="K263" t="e">
            <v>#N/A</v>
          </cell>
          <cell r="L263" t="e">
            <v>#N/A</v>
          </cell>
          <cell r="M263" t="e">
            <v>#N/A</v>
          </cell>
          <cell r="N263" t="e">
            <v>#N/A</v>
          </cell>
          <cell r="O263" t="e">
            <v>#N/A</v>
          </cell>
          <cell r="P263" t="e">
            <v>#N/A</v>
          </cell>
          <cell r="S263" t="e">
            <v>#N/A</v>
          </cell>
          <cell r="T263" t="e">
            <v>#N/A</v>
          </cell>
          <cell r="U263" t="str">
            <v>张巍</v>
          </cell>
          <cell r="W263" t="str">
            <v>经管</v>
          </cell>
        </row>
        <row r="264">
          <cell r="C264" t="str">
            <v>中级财务决策模拟</v>
          </cell>
          <cell r="D264" t="str">
            <v>30</v>
          </cell>
          <cell r="E264">
            <v>64</v>
          </cell>
          <cell r="F264" t="str">
            <v>财管2001财管2002财管2003（洞班）</v>
          </cell>
          <cell r="G264" t="str">
            <v>必修</v>
          </cell>
          <cell r="I264" t="str">
            <v>否</v>
          </cell>
          <cell r="J264" t="str">
            <v>实训，无教材</v>
          </cell>
          <cell r="K264" t="e">
            <v>#N/A</v>
          </cell>
          <cell r="L264" t="e">
            <v>#N/A</v>
          </cell>
          <cell r="M264" t="e">
            <v>#N/A</v>
          </cell>
          <cell r="N264" t="e">
            <v>#N/A</v>
          </cell>
          <cell r="O264" t="e">
            <v>#N/A</v>
          </cell>
          <cell r="P264" t="e">
            <v>#N/A</v>
          </cell>
          <cell r="S264" t="e">
            <v>#N/A</v>
          </cell>
          <cell r="T264" t="e">
            <v>#N/A</v>
          </cell>
          <cell r="U264" t="str">
            <v>陈瑶</v>
          </cell>
          <cell r="W264" t="str">
            <v>经管</v>
          </cell>
        </row>
        <row r="265">
          <cell r="C265" t="str">
            <v>中级财务决策模拟</v>
          </cell>
          <cell r="D265" t="str">
            <v>30</v>
          </cell>
          <cell r="E265">
            <v>63</v>
          </cell>
          <cell r="F265" t="str">
            <v>会计2001会计2002会计2003（洞班）</v>
          </cell>
          <cell r="G265" t="str">
            <v>必修</v>
          </cell>
          <cell r="I265" t="str">
            <v>否</v>
          </cell>
          <cell r="J265" t="str">
            <v>实训，无教材</v>
          </cell>
          <cell r="K265" t="e">
            <v>#N/A</v>
          </cell>
          <cell r="L265" t="e">
            <v>#N/A</v>
          </cell>
          <cell r="M265" t="e">
            <v>#N/A</v>
          </cell>
          <cell r="N265" t="e">
            <v>#N/A</v>
          </cell>
          <cell r="O265" t="e">
            <v>#N/A</v>
          </cell>
          <cell r="P265" t="e">
            <v>#N/A</v>
          </cell>
          <cell r="S265" t="e">
            <v>#N/A</v>
          </cell>
          <cell r="T265" t="e">
            <v>#N/A</v>
          </cell>
          <cell r="U265" t="str">
            <v>陈瑶</v>
          </cell>
          <cell r="W265" t="str">
            <v>经管</v>
          </cell>
        </row>
        <row r="266">
          <cell r="C266" t="str">
            <v>证券投资模拟</v>
          </cell>
          <cell r="D266" t="str">
            <v>30</v>
          </cell>
          <cell r="E266">
            <v>64</v>
          </cell>
          <cell r="F266" t="str">
            <v>财管2001财管2002财管2003（洞班）</v>
          </cell>
          <cell r="G266" t="str">
            <v>必修</v>
          </cell>
          <cell r="I266" t="str">
            <v>否</v>
          </cell>
          <cell r="J266" t="str">
            <v>实训，无教材</v>
          </cell>
          <cell r="K266" t="e">
            <v>#N/A</v>
          </cell>
          <cell r="L266" t="e">
            <v>#N/A</v>
          </cell>
          <cell r="M266" t="e">
            <v>#N/A</v>
          </cell>
          <cell r="N266" t="e">
            <v>#N/A</v>
          </cell>
          <cell r="O266" t="e">
            <v>#N/A</v>
          </cell>
          <cell r="P266" t="e">
            <v>#N/A</v>
          </cell>
          <cell r="S266" t="e">
            <v>#N/A</v>
          </cell>
          <cell r="T266" t="e">
            <v>#N/A</v>
          </cell>
          <cell r="U266" t="str">
            <v>范依依</v>
          </cell>
          <cell r="W266" t="str">
            <v>经管</v>
          </cell>
        </row>
        <row r="267">
          <cell r="C267" t="str">
            <v>统计专业综合实训1</v>
          </cell>
          <cell r="D267" t="str">
            <v>60</v>
          </cell>
          <cell r="E267">
            <v>63</v>
          </cell>
          <cell r="F267" t="str">
            <v>经济统计2001经济统计2002经济统计2003（洞班）</v>
          </cell>
          <cell r="G267" t="str">
            <v>必修</v>
          </cell>
          <cell r="I267" t="str">
            <v>否</v>
          </cell>
          <cell r="J267" t="str">
            <v>实训，无教材</v>
          </cell>
          <cell r="K267">
            <v>0</v>
          </cell>
          <cell r="L267">
            <v>0</v>
          </cell>
          <cell r="M267">
            <v>0</v>
          </cell>
          <cell r="N267">
            <v>0</v>
          </cell>
          <cell r="P267">
            <v>0</v>
          </cell>
          <cell r="S267">
            <v>0</v>
          </cell>
          <cell r="T267">
            <v>0</v>
          </cell>
          <cell r="U267" t="str">
            <v>曾光</v>
          </cell>
          <cell r="W267" t="str">
            <v>经管</v>
          </cell>
        </row>
        <row r="268">
          <cell r="C268" t="str">
            <v>人员素质测评综合实训</v>
          </cell>
          <cell r="D268" t="str">
            <v>30</v>
          </cell>
          <cell r="E268">
            <v>33</v>
          </cell>
          <cell r="F268" t="str">
            <v>人力2001人力2002（洞班）</v>
          </cell>
          <cell r="G268" t="str">
            <v>必修</v>
          </cell>
          <cell r="I268" t="str">
            <v>否</v>
          </cell>
          <cell r="J268" t="str">
            <v>实训，无教材</v>
          </cell>
          <cell r="K268">
            <v>0</v>
          </cell>
          <cell r="L268">
            <v>0</v>
          </cell>
          <cell r="M268">
            <v>0</v>
          </cell>
          <cell r="N268">
            <v>0</v>
          </cell>
          <cell r="P268">
            <v>0</v>
          </cell>
          <cell r="S268">
            <v>0</v>
          </cell>
          <cell r="T268">
            <v>0</v>
          </cell>
          <cell r="U268" t="str">
            <v>胡安荣</v>
          </cell>
          <cell r="W268" t="str">
            <v>经管</v>
          </cell>
        </row>
        <row r="269">
          <cell r="C269" t="str">
            <v>财务软件开发技术课程设计</v>
          </cell>
          <cell r="D269" t="str">
            <v>30</v>
          </cell>
          <cell r="E269">
            <v>64</v>
          </cell>
          <cell r="F269" t="str">
            <v>财管2001财管2002财管2003（洞班）</v>
          </cell>
          <cell r="G269" t="str">
            <v>专业选修</v>
          </cell>
          <cell r="I269" t="str">
            <v>是</v>
          </cell>
          <cell r="K269" t="str">
            <v>会计信息化</v>
          </cell>
          <cell r="L269" t="str">
            <v>陈旭</v>
          </cell>
          <cell r="M269" t="str">
            <v>高教</v>
          </cell>
          <cell r="N269" t="str">
            <v>978-7-04-050503-0 </v>
          </cell>
          <cell r="O269">
            <v>43374</v>
          </cell>
          <cell r="P269" t="str">
            <v>1</v>
          </cell>
          <cell r="Q269" t="str">
            <v>无</v>
          </cell>
          <cell r="R269" t="str">
            <v>否</v>
          </cell>
          <cell r="S269">
            <v>0</v>
          </cell>
          <cell r="T269" t="str">
            <v>否</v>
          </cell>
          <cell r="U269" t="str">
            <v>范依依</v>
          </cell>
          <cell r="W269" t="str">
            <v>经管</v>
          </cell>
        </row>
        <row r="270">
          <cell r="C270" t="str">
            <v>财务软件开发技术课程设计</v>
          </cell>
          <cell r="D270" t="str">
            <v>30</v>
          </cell>
          <cell r="E270">
            <v>63</v>
          </cell>
          <cell r="F270" t="str">
            <v>会计2001会计2002会计2003（洞班）</v>
          </cell>
          <cell r="G270" t="str">
            <v>专业选修</v>
          </cell>
          <cell r="I270" t="str">
            <v>是</v>
          </cell>
          <cell r="K270" t="str">
            <v>会计信息化</v>
          </cell>
          <cell r="L270" t="str">
            <v>陈旭</v>
          </cell>
          <cell r="M270" t="str">
            <v>高教</v>
          </cell>
          <cell r="N270" t="str">
            <v>978-7-04-050503-0 </v>
          </cell>
          <cell r="O270">
            <v>43374</v>
          </cell>
          <cell r="P270" t="str">
            <v>1</v>
          </cell>
          <cell r="Q270" t="str">
            <v>无</v>
          </cell>
          <cell r="R270" t="str">
            <v>否</v>
          </cell>
          <cell r="S270">
            <v>0</v>
          </cell>
          <cell r="T270" t="str">
            <v>否</v>
          </cell>
          <cell r="U270" t="str">
            <v>范依依</v>
          </cell>
          <cell r="W270" t="str">
            <v>经管</v>
          </cell>
        </row>
        <row r="276">
          <cell r="E276" t="str">
            <v>  经办人（签名）：</v>
          </cell>
          <cell r="M276" t="str">
            <v>  负责人（签名）：</v>
          </cell>
          <cell r="Q276" t="str">
            <v>日期：    年   月   日</v>
          </cell>
        </row>
        <row r="278">
          <cell r="C278" t="str">
            <v>课程名称</v>
          </cell>
          <cell r="D278" t="str">
            <v>总学时</v>
          </cell>
          <cell r="E278" t="str">
            <v>年级专业人数</v>
          </cell>
          <cell r="F278" t="str">
            <v>专业班级名称</v>
          </cell>
          <cell r="G278" t="str">
            <v>课程性质</v>
          </cell>
          <cell r="H278" t="str">
            <v>是否停开课</v>
          </cell>
          <cell r="I278" t="str">
            <v>是否征订教材</v>
          </cell>
          <cell r="J278" t="str">
            <v>不征订教材的请简述理由</v>
          </cell>
          <cell r="K278" t="str">
            <v>教材名称</v>
          </cell>
          <cell r="L278" t="str">
            <v>主编</v>
          </cell>
          <cell r="M278" t="str">
            <v>出版社</v>
          </cell>
          <cell r="N278" t="str">
            <v>ISBN</v>
          </cell>
          <cell r="O278" t="str">
            <v>出版日期</v>
          </cell>
          <cell r="P278" t="str">
            <v>版本号</v>
          </cell>
          <cell r="Q278" t="str">
            <v>是（否）选用对应的马工程教材</v>
          </cell>
          <cell r="R278" t="str">
            <v>是（否）本校教师主编的教材</v>
          </cell>
          <cell r="S278" t="str">
            <v>教材类型</v>
          </cell>
          <cell r="T278" t="str">
            <v>是（否）首次选用</v>
          </cell>
          <cell r="U278" t="str">
            <v>选用教师</v>
          </cell>
          <cell r="V278" t="str">
            <v>教师用书数量</v>
          </cell>
          <cell r="W278" t="str">
            <v>开课部门</v>
          </cell>
        </row>
        <row r="279">
          <cell r="C279" t="str">
            <v>微观经济学</v>
          </cell>
          <cell r="D279" t="str">
            <v>64</v>
          </cell>
          <cell r="E279">
            <v>254</v>
          </cell>
          <cell r="F279" t="str">
            <v>经济学类2101经济学类2102经济学类2103经济学类2104经济学类2105经济学类2106经济学类2107经济学类2108</v>
          </cell>
          <cell r="G279" t="str">
            <v>必修</v>
          </cell>
          <cell r="K279" t="str">
            <v>西方经济学(上册)</v>
          </cell>
          <cell r="L279" t="str">
            <v>《西方经济学》编写组</v>
          </cell>
          <cell r="M279" t="str">
            <v>高等教育出版社</v>
          </cell>
          <cell r="N279" t="str">
            <v>978-7-04-052553-3</v>
          </cell>
          <cell r="O279">
            <v>43709</v>
          </cell>
          <cell r="P279">
            <v>2</v>
          </cell>
          <cell r="Q279" t="str">
            <v>是</v>
          </cell>
          <cell r="R279" t="str">
            <v>否</v>
          </cell>
          <cell r="S279" t="str">
            <v>马工程教材</v>
          </cell>
          <cell r="T279" t="str">
            <v>否</v>
          </cell>
          <cell r="U279" t="str">
            <v>唐川，杨志海，金铃，
李学婷（经济学类2109），宋长鸣</v>
          </cell>
          <cell r="W279" t="str">
            <v>经济管理学院</v>
          </cell>
        </row>
        <row r="280">
          <cell r="C280" t="str">
            <v>管理学</v>
          </cell>
          <cell r="D280" t="str">
            <v>48</v>
          </cell>
          <cell r="E280">
            <v>252</v>
          </cell>
          <cell r="F280" t="str">
            <v>工商管理类2101工商管理类2102工商管理类2103工商管理类2104工商管理类2105工商管理类2106工商管理类2107工商管理类2108</v>
          </cell>
          <cell r="G280" t="str">
            <v>必修</v>
          </cell>
          <cell r="K280" t="str">
            <v>管理学</v>
          </cell>
          <cell r="L280" t="str">
            <v>陈传明、徐向艺、赵丽芬</v>
          </cell>
          <cell r="M280" t="str">
            <v>高等教育出版社</v>
          </cell>
          <cell r="N280" t="str">
            <v>978-7-04-045832-9</v>
          </cell>
          <cell r="O280">
            <v>2019</v>
          </cell>
          <cell r="Q280" t="str">
            <v>是</v>
          </cell>
          <cell r="R280" t="str">
            <v>否</v>
          </cell>
          <cell r="S280" t="str">
            <v>马工程教材</v>
          </cell>
          <cell r="T280" t="str">
            <v>否</v>
          </cell>
          <cell r="U280" t="str">
            <v>包玉泽1-2；汪爱娥3-4；
王勇5-6胡安荣78；岳海龙9</v>
          </cell>
          <cell r="W280" t="str">
            <v>经济管理学院</v>
          </cell>
        </row>
        <row r="281">
          <cell r="C281" t="str">
            <v>投资学</v>
          </cell>
          <cell r="D281">
            <v>32</v>
          </cell>
          <cell r="E281">
            <v>72</v>
          </cell>
          <cell r="F281" t="str">
            <v>经济统计1901经济统计1902</v>
          </cell>
          <cell r="G281" t="str">
            <v>专业选修</v>
          </cell>
          <cell r="K281" t="str">
            <v>投资学(第9版精要版)</v>
          </cell>
          <cell r="L281" t="str">
            <v>（美）滋维.博迪（Z...</v>
          </cell>
          <cell r="M281" t="str">
            <v>机械工业出版社</v>
          </cell>
          <cell r="N281" t="str">
            <v>978-7-111-48772-2</v>
          </cell>
          <cell r="Q281" t="str">
            <v>否</v>
          </cell>
          <cell r="R281" t="str">
            <v>否</v>
          </cell>
          <cell r="T281" t="str">
            <v>否</v>
          </cell>
          <cell r="U281" t="str">
            <v>马春艳</v>
          </cell>
          <cell r="W281" t="str">
            <v>经济管理学院</v>
          </cell>
        </row>
        <row r="282">
          <cell r="C282" t="str">
            <v>管理学原理</v>
          </cell>
          <cell r="D282" t="str">
            <v>40</v>
          </cell>
          <cell r="E282">
            <v>98</v>
          </cell>
          <cell r="F282" t="str">
            <v>广告1904（洞）广告学1901广告学1902广告学1903</v>
          </cell>
          <cell r="G282" t="str">
            <v>专业选修</v>
          </cell>
          <cell r="K282" t="str">
            <v>管理学</v>
          </cell>
          <cell r="L282" t="str">
            <v>陈传明、徐向艺、赵丽芬</v>
          </cell>
          <cell r="M282" t="str">
            <v>高等教育出版社</v>
          </cell>
          <cell r="N282" t="str">
            <v>978-7-04-045832-9</v>
          </cell>
          <cell r="O282">
            <v>2019</v>
          </cell>
          <cell r="Q282" t="str">
            <v>是</v>
          </cell>
          <cell r="R282" t="str">
            <v>否</v>
          </cell>
          <cell r="S282" t="str">
            <v>马工程教材</v>
          </cell>
          <cell r="T282" t="str">
            <v>否</v>
          </cell>
          <cell r="U282" t="str">
            <v>徐锋</v>
          </cell>
          <cell r="W282" t="str">
            <v>经济管理学院</v>
          </cell>
        </row>
        <row r="283">
          <cell r="D283" t="str">
            <v>40</v>
          </cell>
          <cell r="E283">
            <v>151</v>
          </cell>
          <cell r="F283" t="str">
            <v>植保1901植保1902植保1903植保1904植保1905</v>
          </cell>
          <cell r="G283" t="str">
            <v>专业选修</v>
          </cell>
          <cell r="U283" t="str">
            <v>徐锋</v>
          </cell>
          <cell r="W283" t="str">
            <v>经济管理学院</v>
          </cell>
        </row>
        <row r="284">
          <cell r="C284" t="str">
            <v>宏观经济学B</v>
          </cell>
          <cell r="D284" t="str">
            <v>48</v>
          </cell>
          <cell r="E284">
            <v>132</v>
          </cell>
          <cell r="F284" t="str">
            <v>公共管理类2101公共管理类2102公共管理类2103公共管理类2104</v>
          </cell>
          <cell r="G284" t="str">
            <v>必修</v>
          </cell>
          <cell r="K284" t="str">
            <v>西方经济学(下册)</v>
          </cell>
          <cell r="L284" t="str">
            <v>《西方经济学》编写组</v>
          </cell>
          <cell r="M284" t="str">
            <v>高等教育出版社</v>
          </cell>
          <cell r="N284" t="str">
            <v>978-7-04-052554-0 </v>
          </cell>
          <cell r="O284" t="str">
            <v>2019-09-01</v>
          </cell>
          <cell r="P284" t="str">
            <v>2</v>
          </cell>
          <cell r="Q284" t="str">
            <v>是</v>
          </cell>
          <cell r="R284" t="str">
            <v>否</v>
          </cell>
          <cell r="S284" t="str">
            <v>马工程教材</v>
          </cell>
          <cell r="T284" t="str">
            <v>否</v>
          </cell>
          <cell r="U284" t="str">
            <v>黄宁阳1-2、3-4班</v>
          </cell>
          <cell r="W284" t="str">
            <v>经济管理学院</v>
          </cell>
        </row>
        <row r="285">
          <cell r="D285" t="str">
            <v>48</v>
          </cell>
          <cell r="E285">
            <v>252</v>
          </cell>
          <cell r="F285" t="str">
            <v>工商管理类2101工商管理类2102工商管理类2103工商管理类2104工商管理类2105工商管理类2106工商管理类2107工商管理类2108</v>
          </cell>
          <cell r="G285" t="str">
            <v>必修</v>
          </cell>
          <cell r="U285" t="str">
            <v>贺娟1-3班、涂涛涛4-6班、
黄宁阳7-8班</v>
          </cell>
          <cell r="W285" t="str">
            <v>经济管理学院</v>
          </cell>
        </row>
        <row r="286">
          <cell r="D286" t="str">
            <v>48</v>
          </cell>
          <cell r="E286">
            <v>254</v>
          </cell>
          <cell r="F286" t="str">
            <v>经济学类2101经济学类2102经济学类2103经济学类2104经济学类2105经济学类2106经济学类2107经济学类2108</v>
          </cell>
          <cell r="G286" t="str">
            <v>必修</v>
          </cell>
          <cell r="U286" t="str">
            <v>祁春节1-2班、宋金田3-5班、
毛海欧6-8班</v>
          </cell>
          <cell r="W286" t="str">
            <v>经济管理学院</v>
          </cell>
        </row>
        <row r="287">
          <cell r="C287" t="str">
            <v>股份经济学</v>
          </cell>
          <cell r="D287" t="str">
            <v>32</v>
          </cell>
          <cell r="E287">
            <v>32</v>
          </cell>
          <cell r="F287" t="str">
            <v>国贸2001</v>
          </cell>
          <cell r="G287" t="str">
            <v>专业选修</v>
          </cell>
          <cell r="K287" t="str">
            <v>股份经济学</v>
          </cell>
          <cell r="L287" t="str">
            <v>赵福春|李玉凤</v>
          </cell>
          <cell r="M287" t="str">
            <v>农业</v>
          </cell>
          <cell r="N287" t="str">
            <v>978-7-109-14807-9</v>
          </cell>
          <cell r="O287" t="str">
            <v>2008-05-15</v>
          </cell>
          <cell r="P287" t="str">
            <v>1</v>
          </cell>
          <cell r="Q287" t="str">
            <v>否</v>
          </cell>
          <cell r="S287" t="str">
            <v>全国高等农林院校“十一五”规划教材</v>
          </cell>
          <cell r="T287" t="str">
            <v>否</v>
          </cell>
          <cell r="U287" t="str">
            <v>马文杰</v>
          </cell>
          <cell r="W287" t="str">
            <v>经济管理学院</v>
          </cell>
        </row>
        <row r="288">
          <cell r="D288" t="str">
            <v>32</v>
          </cell>
          <cell r="E288">
            <v>68</v>
          </cell>
          <cell r="F288" t="str">
            <v>经济2001经济2002</v>
          </cell>
          <cell r="G288" t="str">
            <v>专业选修</v>
          </cell>
          <cell r="U288" t="str">
            <v>刘笑天</v>
          </cell>
          <cell r="W288" t="str">
            <v>经济管理学院</v>
          </cell>
        </row>
        <row r="289">
          <cell r="C289" t="str">
            <v>会计学原理</v>
          </cell>
          <cell r="D289" t="str">
            <v>40</v>
          </cell>
          <cell r="E289">
            <v>70</v>
          </cell>
          <cell r="F289" t="str">
            <v>信管2001信管2002</v>
          </cell>
          <cell r="G289" t="str">
            <v>专业选修</v>
          </cell>
          <cell r="I289" t="str">
            <v>否</v>
          </cell>
          <cell r="U289" t="str">
            <v>孔凤英</v>
          </cell>
          <cell r="W289" t="str">
            <v>经济管理学院</v>
          </cell>
        </row>
        <row r="290">
          <cell r="C290" t="str">
            <v>财务管理B</v>
          </cell>
          <cell r="D290" t="str">
            <v>48</v>
          </cell>
          <cell r="E290">
            <v>74</v>
          </cell>
          <cell r="F290" t="str">
            <v>信管1901信管1902</v>
          </cell>
          <cell r="G290" t="str">
            <v>专业选修</v>
          </cell>
          <cell r="K290" t="str">
            <v>财务管理学</v>
          </cell>
          <cell r="L290" t="str">
            <v>王化成 刘俊彦 荆新</v>
          </cell>
          <cell r="M290" t="str">
            <v>中国人民大学出版社</v>
          </cell>
          <cell r="N290" t="str">
            <v>978-7-300-29391-2</v>
          </cell>
          <cell r="O290">
            <v>2021.6</v>
          </cell>
          <cell r="P290">
            <v>9</v>
          </cell>
          <cell r="Q290" t="str">
            <v>否</v>
          </cell>
          <cell r="R290" t="str">
            <v>否</v>
          </cell>
          <cell r="S290" t="str">
            <v>国家级教学成果奖，“十二五”普通高等教育本科国家级规划教材</v>
          </cell>
          <cell r="T290" t="str">
            <v>是</v>
          </cell>
          <cell r="U290" t="str">
            <v>江新峰</v>
          </cell>
          <cell r="V290">
            <v>3</v>
          </cell>
          <cell r="W290" t="str">
            <v>经济管理学院</v>
          </cell>
        </row>
        <row r="291">
          <cell r="D291" t="str">
            <v>48</v>
          </cell>
          <cell r="E291">
            <v>25</v>
          </cell>
          <cell r="F291" t="str">
            <v>工商1901</v>
          </cell>
          <cell r="G291" t="str">
            <v>必修</v>
          </cell>
          <cell r="U291" t="str">
            <v>吴伟荣</v>
          </cell>
          <cell r="W291" t="str">
            <v>经济管理学院</v>
          </cell>
        </row>
        <row r="292">
          <cell r="D292" t="str">
            <v>48</v>
          </cell>
          <cell r="E292">
            <v>74</v>
          </cell>
          <cell r="F292" t="str">
            <v>农经1901农经1902</v>
          </cell>
          <cell r="G292" t="str">
            <v>专业选修</v>
          </cell>
          <cell r="U292" t="str">
            <v>王露萌</v>
          </cell>
          <cell r="W292" t="str">
            <v>经济管理学院</v>
          </cell>
        </row>
        <row r="293">
          <cell r="D293" t="str">
            <v>48</v>
          </cell>
          <cell r="E293">
            <v>27</v>
          </cell>
          <cell r="F293" t="str">
            <v>2019张之洞班(文管)</v>
          </cell>
          <cell r="G293" t="str">
            <v>专业选修</v>
          </cell>
          <cell r="U293" t="str">
            <v>王露萌</v>
          </cell>
          <cell r="W293" t="str">
            <v>经济管理学院</v>
          </cell>
        </row>
        <row r="294">
          <cell r="C294" t="str">
            <v>管理会计</v>
          </cell>
          <cell r="D294" t="str">
            <v>40</v>
          </cell>
          <cell r="E294">
            <v>25</v>
          </cell>
          <cell r="F294" t="str">
            <v>工商1901</v>
          </cell>
          <cell r="G294" t="str">
            <v>专业选修</v>
          </cell>
          <cell r="I294" t="str">
            <v>否</v>
          </cell>
          <cell r="U294" t="str">
            <v>张巍</v>
          </cell>
          <cell r="W294" t="str">
            <v>经济管理学院</v>
          </cell>
        </row>
        <row r="295">
          <cell r="C295" t="str">
            <v>成本会计</v>
          </cell>
          <cell r="D295" t="str">
            <v>32</v>
          </cell>
          <cell r="E295">
            <v>90</v>
          </cell>
          <cell r="F295" t="str">
            <v>农学2001农学2002农学2003</v>
          </cell>
          <cell r="G295" t="str">
            <v>专业选修</v>
          </cell>
          <cell r="H295" t="str">
            <v>停开</v>
          </cell>
          <cell r="W295" t="str">
            <v>经济管理学院</v>
          </cell>
        </row>
        <row r="296">
          <cell r="C296" t="str">
            <v>现代经济统计方法分析与应用</v>
          </cell>
          <cell r="D296" t="str">
            <v>40</v>
          </cell>
          <cell r="E296">
            <v>74</v>
          </cell>
          <cell r="F296" t="str">
            <v>经济1901经济1902经济1903（洞）</v>
          </cell>
          <cell r="G296" t="str">
            <v>专业选修</v>
          </cell>
          <cell r="I296" t="str">
            <v>否</v>
          </cell>
          <cell r="U296" t="str">
            <v>杨芷晴</v>
          </cell>
          <cell r="W296" t="str">
            <v>经济管理学院</v>
          </cell>
        </row>
        <row r="297">
          <cell r="C297" t="str">
            <v>财务分析A</v>
          </cell>
          <cell r="D297" t="str">
            <v>32</v>
          </cell>
          <cell r="E297">
            <v>72</v>
          </cell>
          <cell r="F297" t="str">
            <v>财管1901财管1902财管1903（洞）</v>
          </cell>
          <cell r="G297" t="str">
            <v>必修</v>
          </cell>
          <cell r="K297" t="str">
            <v>财务报表分析</v>
          </cell>
          <cell r="L297" t="str">
            <v>张新民;钱爱民著</v>
          </cell>
          <cell r="M297" t="str">
            <v>中国人民大学出版社</v>
          </cell>
          <cell r="N297" t="str">
            <v>978-7-300-27162-0</v>
          </cell>
          <cell r="O297">
            <v>43678</v>
          </cell>
          <cell r="P297">
            <v>5</v>
          </cell>
          <cell r="Q297" t="str">
            <v>否</v>
          </cell>
          <cell r="R297" t="str">
            <v>否</v>
          </cell>
          <cell r="S297" t="str">
            <v>教育部经济管理类核心课程教材</v>
          </cell>
          <cell r="T297" t="str">
            <v>否</v>
          </cell>
          <cell r="U297" t="str">
            <v>肖华芳</v>
          </cell>
          <cell r="W297" t="str">
            <v>经济管理学院</v>
          </cell>
        </row>
        <row r="298">
          <cell r="D298" t="str">
            <v>32</v>
          </cell>
          <cell r="E298">
            <v>71</v>
          </cell>
          <cell r="F298" t="str">
            <v>会计1901会计1902会计1903（洞）</v>
          </cell>
          <cell r="G298" t="str">
            <v>专业选修</v>
          </cell>
          <cell r="U298" t="str">
            <v>肖华芳</v>
          </cell>
          <cell r="W298" t="str">
            <v>经济管理学院</v>
          </cell>
        </row>
        <row r="299">
          <cell r="C299" t="str">
            <v>财务分析实验A</v>
          </cell>
          <cell r="D299" t="str">
            <v>15</v>
          </cell>
          <cell r="E299">
            <v>72</v>
          </cell>
          <cell r="F299" t="str">
            <v>财管1901财管1902财管1903（洞）</v>
          </cell>
          <cell r="G299" t="str">
            <v>必修</v>
          </cell>
          <cell r="I299" t="str">
            <v>否</v>
          </cell>
          <cell r="U299" t="str">
            <v>肖华芳</v>
          </cell>
          <cell r="W299" t="str">
            <v>经济管理学院</v>
          </cell>
        </row>
        <row r="300">
          <cell r="D300" t="str">
            <v>15</v>
          </cell>
          <cell r="E300">
            <v>71</v>
          </cell>
          <cell r="F300" t="str">
            <v>会计1901会计1902会计1903（洞）</v>
          </cell>
          <cell r="G300" t="str">
            <v>专业选修</v>
          </cell>
          <cell r="U300" t="str">
            <v>肖华芳</v>
          </cell>
          <cell r="W300" t="str">
            <v>经济管理学院</v>
          </cell>
        </row>
        <row r="301">
          <cell r="C301" t="str">
            <v>衍生金融产品</v>
          </cell>
          <cell r="D301" t="str">
            <v>32</v>
          </cell>
          <cell r="E301">
            <v>72</v>
          </cell>
          <cell r="F301" t="str">
            <v>财管1901财管1902财管1903（洞）</v>
          </cell>
          <cell r="G301" t="str">
            <v>专业选修</v>
          </cell>
          <cell r="K301" t="str">
            <v>衍生金融工具基础 </v>
          </cell>
          <cell r="L301" t="str">
            <v>任翠玉</v>
          </cell>
          <cell r="M301" t="str">
            <v>机械工业出版社</v>
          </cell>
          <cell r="N301" t="str">
            <v>978-7-111-60763-2</v>
          </cell>
          <cell r="O301" t="str">
            <v>2018年09月 </v>
          </cell>
          <cell r="S301" t="str">
            <v>高等院校精品课程系列教材</v>
          </cell>
          <cell r="U301" t="str">
            <v>李思呈</v>
          </cell>
          <cell r="W301" t="str">
            <v>经济管理学院</v>
          </cell>
        </row>
        <row r="302">
          <cell r="C302" t="str">
            <v>外国农业经济</v>
          </cell>
          <cell r="D302" t="str">
            <v>32</v>
          </cell>
          <cell r="E302">
            <v>74</v>
          </cell>
          <cell r="F302" t="str">
            <v>农经1901农经1902</v>
          </cell>
          <cell r="G302" t="str">
            <v>专业选修</v>
          </cell>
          <cell r="I302" t="str">
            <v>否</v>
          </cell>
          <cell r="U302" t="str">
            <v>李晓云</v>
          </cell>
          <cell r="W302" t="str">
            <v>经济管理学院</v>
          </cell>
        </row>
        <row r="303">
          <cell r="D303" t="str">
            <v>32</v>
          </cell>
          <cell r="E303">
            <v>27</v>
          </cell>
          <cell r="F303" t="str">
            <v>2019张之洞班(文管)</v>
          </cell>
          <cell r="G303" t="str">
            <v>专业选修</v>
          </cell>
          <cell r="U303" t="str">
            <v>李晓云</v>
          </cell>
          <cell r="W303" t="str">
            <v>经济管理学院</v>
          </cell>
        </row>
        <row r="304">
          <cell r="C304" t="str">
            <v>经济学说史</v>
          </cell>
          <cell r="D304" t="str">
            <v>40</v>
          </cell>
          <cell r="E304">
            <v>68</v>
          </cell>
          <cell r="F304" t="str">
            <v>经济2001经济2002</v>
          </cell>
          <cell r="G304" t="str">
            <v>专业选修</v>
          </cell>
          <cell r="K304" t="str">
            <v>马克思主义经济学说史</v>
          </cell>
          <cell r="L304" t="str">
            <v>《马克思主义经济学说史》编写组</v>
          </cell>
          <cell r="M304" t="str">
            <v>高教</v>
          </cell>
          <cell r="N304" t="str">
            <v>978-7-04-054443-5</v>
          </cell>
          <cell r="O304" t="str">
            <v>2020-08-01</v>
          </cell>
          <cell r="P304" t="str">
            <v>1</v>
          </cell>
          <cell r="Q304" t="str">
            <v>是</v>
          </cell>
          <cell r="R304" t="str">
            <v>否</v>
          </cell>
          <cell r="S304" t="str">
            <v>马工程教材</v>
          </cell>
          <cell r="T304" t="str">
            <v>否</v>
          </cell>
          <cell r="U304" t="str">
            <v>王宏杰</v>
          </cell>
          <cell r="W304" t="str">
            <v>经济管理学院</v>
          </cell>
        </row>
        <row r="305">
          <cell r="C305" t="str">
            <v>农业经济学A</v>
          </cell>
          <cell r="D305" t="str">
            <v>48</v>
          </cell>
          <cell r="E305">
            <v>68</v>
          </cell>
          <cell r="F305" t="str">
            <v>农经2001农经2002</v>
          </cell>
          <cell r="G305" t="str">
            <v>必修</v>
          </cell>
          <cell r="K305" t="str">
            <v>现代农业经济学</v>
          </cell>
          <cell r="L305" t="str">
            <v>郑炎成</v>
          </cell>
          <cell r="M305" t="str">
            <v>中国农业出版社</v>
          </cell>
          <cell r="N305" t="str">
            <v>978-7-109-27713-7</v>
          </cell>
          <cell r="O305">
            <v>2021.02</v>
          </cell>
          <cell r="P305">
            <v>4</v>
          </cell>
          <cell r="Q305" t="str">
            <v>否</v>
          </cell>
          <cell r="R305" t="str">
            <v>是</v>
          </cell>
          <cell r="S305" t="str">
            <v>“十三五”国家规划教材/全国高等农业院校优秀教材</v>
          </cell>
          <cell r="T305" t="str">
            <v>否</v>
          </cell>
          <cell r="U305" t="str">
            <v>夏春萍</v>
          </cell>
          <cell r="W305" t="str">
            <v>经济管理学院</v>
          </cell>
        </row>
        <row r="306">
          <cell r="D306" t="str">
            <v>48</v>
          </cell>
          <cell r="E306">
            <v>35</v>
          </cell>
          <cell r="F306" t="str">
            <v>2020张之洞班（文管）</v>
          </cell>
          <cell r="G306" t="str">
            <v>必修</v>
          </cell>
          <cell r="U306" t="str">
            <v>颜廷武</v>
          </cell>
          <cell r="W306" t="str">
            <v>经济管理学院</v>
          </cell>
        </row>
        <row r="307">
          <cell r="C307" t="str">
            <v>农业经济学B</v>
          </cell>
          <cell r="D307" t="str">
            <v>40</v>
          </cell>
          <cell r="E307">
            <v>72</v>
          </cell>
          <cell r="F307" t="str">
            <v>经济统计1901经济统计1902</v>
          </cell>
          <cell r="G307" t="str">
            <v>专业选修</v>
          </cell>
          <cell r="K307" t="str">
            <v>现代农业经济学</v>
          </cell>
          <cell r="L307" t="str">
            <v>郑炎成</v>
          </cell>
          <cell r="M307" t="str">
            <v>中国农业出版社</v>
          </cell>
          <cell r="N307" t="str">
            <v>978-7-109-27713-7</v>
          </cell>
          <cell r="O307">
            <v>2021.02</v>
          </cell>
          <cell r="P307">
            <v>4</v>
          </cell>
          <cell r="Q307" t="str">
            <v>否</v>
          </cell>
          <cell r="R307" t="str">
            <v>是</v>
          </cell>
          <cell r="S307" t="str">
            <v>“十三五”国家规划教材/全国高等农业院校优秀教材</v>
          </cell>
          <cell r="T307" t="str">
            <v>否</v>
          </cell>
          <cell r="U307" t="str">
            <v>李谷成</v>
          </cell>
          <cell r="W307" t="str">
            <v>经济管理学院</v>
          </cell>
        </row>
        <row r="308">
          <cell r="D308" t="str">
            <v>40</v>
          </cell>
          <cell r="E308">
            <v>32</v>
          </cell>
          <cell r="F308" t="str">
            <v>国贸2001</v>
          </cell>
          <cell r="G308" t="str">
            <v>专业选修</v>
          </cell>
          <cell r="U308" t="str">
            <v>李谷成</v>
          </cell>
          <cell r="W308" t="str">
            <v>经济管理学院</v>
          </cell>
        </row>
        <row r="309">
          <cell r="D309" t="str">
            <v>40</v>
          </cell>
          <cell r="E309">
            <v>47</v>
          </cell>
          <cell r="F309" t="str">
            <v>设施2001设施2002</v>
          </cell>
          <cell r="G309" t="str">
            <v>专业选修</v>
          </cell>
          <cell r="H309" t="str">
            <v>不开</v>
          </cell>
          <cell r="W309" t="str">
            <v>经济管理学院</v>
          </cell>
        </row>
        <row r="310">
          <cell r="C310" t="str">
            <v>劳动经济学</v>
          </cell>
          <cell r="D310" t="str">
            <v>32</v>
          </cell>
          <cell r="E310">
            <v>32</v>
          </cell>
          <cell r="F310" t="str">
            <v>人力2001</v>
          </cell>
          <cell r="G310" t="str">
            <v>专业选修</v>
          </cell>
          <cell r="K310" t="str">
            <v>劳动经济学</v>
          </cell>
          <cell r="L310" t="str">
            <v>董克用|刘昕</v>
          </cell>
          <cell r="M310" t="str">
            <v>人大</v>
          </cell>
          <cell r="N310" t="str">
            <v>978-7-300-12928-0</v>
          </cell>
          <cell r="O310" t="str">
            <v>2009-04-02</v>
          </cell>
          <cell r="P310" t="str">
            <v>3</v>
          </cell>
          <cell r="Q310" t="str">
            <v>否</v>
          </cell>
          <cell r="R310" t="str">
            <v>否</v>
          </cell>
          <cell r="S310" t="str">
            <v>十一五国家级规划教材</v>
          </cell>
          <cell r="T310" t="str">
            <v>否</v>
          </cell>
          <cell r="U310" t="str">
            <v>郝晶辉</v>
          </cell>
          <cell r="W310" t="str">
            <v>经济管理学院</v>
          </cell>
        </row>
        <row r="311">
          <cell r="C311" t="str">
            <v>农业经济思想史</v>
          </cell>
          <cell r="D311" t="str">
            <v>32</v>
          </cell>
          <cell r="E311">
            <v>68</v>
          </cell>
          <cell r="F311" t="str">
            <v>农经2001农经2002</v>
          </cell>
          <cell r="G311" t="str">
            <v>必修</v>
          </cell>
          <cell r="I311" t="str">
            <v>否</v>
          </cell>
          <cell r="U311" t="str">
            <v>王宏杰</v>
          </cell>
          <cell r="W311" t="str">
            <v>经济管理学院</v>
          </cell>
        </row>
        <row r="312">
          <cell r="D312" t="str">
            <v>32</v>
          </cell>
          <cell r="E312">
            <v>35</v>
          </cell>
          <cell r="F312" t="str">
            <v>2020张之洞班（文管）</v>
          </cell>
          <cell r="G312" t="str">
            <v>必修</v>
          </cell>
          <cell r="U312" t="str">
            <v>周晶</v>
          </cell>
          <cell r="W312" t="str">
            <v>经济管理学院</v>
          </cell>
        </row>
        <row r="313">
          <cell r="C313" t="str">
            <v>投资项目评估</v>
          </cell>
          <cell r="D313" t="str">
            <v>32</v>
          </cell>
          <cell r="E313">
            <v>68</v>
          </cell>
          <cell r="F313" t="str">
            <v>经济2001经济2002</v>
          </cell>
          <cell r="G313" t="str">
            <v>专业选修</v>
          </cell>
          <cell r="K313" t="str">
            <v>投资项目评估</v>
          </cell>
          <cell r="L313" t="str">
            <v>简德三</v>
          </cell>
          <cell r="M313" t="str">
            <v>上海财大</v>
          </cell>
          <cell r="N313" t="str">
            <v>978-7-5642-2546-9</v>
          </cell>
          <cell r="O313" t="str">
            <v>2016-09-01</v>
          </cell>
          <cell r="P313" t="str">
            <v>3</v>
          </cell>
          <cell r="Q313" t="str">
            <v>否</v>
          </cell>
          <cell r="R313" t="str">
            <v>否</v>
          </cell>
          <cell r="S313" t="str">
            <v>“十一五”国家规划教材</v>
          </cell>
          <cell r="T313" t="str">
            <v>否</v>
          </cell>
          <cell r="U313" t="str">
            <v>凌远云</v>
          </cell>
          <cell r="W313" t="str">
            <v>经济管理学院</v>
          </cell>
        </row>
        <row r="314">
          <cell r="C314" t="str">
            <v>农业经济学案例分析</v>
          </cell>
          <cell r="D314" t="str">
            <v>30</v>
          </cell>
          <cell r="E314">
            <v>68</v>
          </cell>
          <cell r="F314" t="str">
            <v>农经2001农经2002</v>
          </cell>
          <cell r="G314" t="str">
            <v>必修</v>
          </cell>
          <cell r="I314" t="str">
            <v>否</v>
          </cell>
          <cell r="U314" t="str">
            <v>杨志海</v>
          </cell>
          <cell r="W314" t="str">
            <v>经济管理学院</v>
          </cell>
        </row>
        <row r="315">
          <cell r="D315" t="str">
            <v>30</v>
          </cell>
          <cell r="E315">
            <v>35</v>
          </cell>
          <cell r="F315" t="str">
            <v>2020张之洞班（文管）</v>
          </cell>
          <cell r="G315" t="str">
            <v>必修</v>
          </cell>
          <cell r="U315" t="str">
            <v>颜廷武</v>
          </cell>
          <cell r="W315" t="str">
            <v>经济管理学院</v>
          </cell>
        </row>
        <row r="316">
          <cell r="C316" t="str">
            <v>财政学</v>
          </cell>
          <cell r="D316" t="str">
            <v>40</v>
          </cell>
          <cell r="E316">
            <v>32</v>
          </cell>
          <cell r="F316" t="str">
            <v>国贸2001</v>
          </cell>
          <cell r="G316" t="str">
            <v>专业选修</v>
          </cell>
          <cell r="K316" t="str">
            <v>公共财政概论</v>
          </cell>
          <cell r="L316" t="str">
            <v>《公共财政概论》编写组</v>
          </cell>
          <cell r="M316" t="str">
            <v>高教</v>
          </cell>
          <cell r="N316" t="str">
            <v>978-7-04-052210-5</v>
          </cell>
          <cell r="O316" t="str">
            <v>2019-8-1</v>
          </cell>
          <cell r="P316" t="str">
            <v>1</v>
          </cell>
          <cell r="Q316" t="str">
            <v>是</v>
          </cell>
          <cell r="R316" t="str">
            <v>否</v>
          </cell>
          <cell r="S316" t="str">
            <v>马工程教材</v>
          </cell>
          <cell r="T316" t="str">
            <v>否</v>
          </cell>
          <cell r="U316" t="str">
            <v>陶建平</v>
          </cell>
          <cell r="W316" t="str">
            <v>经济管理学院</v>
          </cell>
        </row>
        <row r="317">
          <cell r="C317" t="str">
            <v>国际贸易学</v>
          </cell>
          <cell r="D317" t="str">
            <v>32</v>
          </cell>
          <cell r="E317">
            <v>62</v>
          </cell>
          <cell r="F317" t="str">
            <v>财管2001财管2002</v>
          </cell>
          <cell r="G317" t="str">
            <v>专业选修</v>
          </cell>
          <cell r="K317" t="str">
            <v>国际贸易</v>
          </cell>
          <cell r="L317" t="str">
            <v>海闻|P.林德特</v>
          </cell>
          <cell r="M317" t="str">
            <v>格致</v>
          </cell>
          <cell r="N317" t="str">
            <v>978-7-5432-2073-7</v>
          </cell>
          <cell r="O317" t="str">
            <v>2017-12-01</v>
          </cell>
          <cell r="P317" t="str">
            <v>1</v>
          </cell>
          <cell r="Q317" t="str">
            <v>否</v>
          </cell>
          <cell r="R317" t="str">
            <v>否</v>
          </cell>
          <cell r="S317" t="str">
            <v>现代经济学管理学教科书系列</v>
          </cell>
          <cell r="T317" t="str">
            <v>否</v>
          </cell>
          <cell r="U317" t="str">
            <v>朱再清</v>
          </cell>
          <cell r="W317" t="str">
            <v>经济管理学院</v>
          </cell>
        </row>
        <row r="318">
          <cell r="D318" t="str">
            <v>32</v>
          </cell>
          <cell r="E318">
            <v>64</v>
          </cell>
          <cell r="F318" t="str">
            <v>会计2001会计2002</v>
          </cell>
          <cell r="G318" t="str">
            <v>专业选修</v>
          </cell>
          <cell r="U318" t="str">
            <v>朱再清</v>
          </cell>
          <cell r="W318" t="str">
            <v>经济管理学院</v>
          </cell>
        </row>
        <row r="319">
          <cell r="C319" t="str">
            <v>产业经济学</v>
          </cell>
          <cell r="D319" t="str">
            <v>40</v>
          </cell>
          <cell r="E319">
            <v>32</v>
          </cell>
          <cell r="F319" t="str">
            <v>国贸2001</v>
          </cell>
          <cell r="G319" t="str">
            <v>专业选修</v>
          </cell>
          <cell r="K319" t="str">
            <v>产业组织理论</v>
          </cell>
          <cell r="L319" t="str">
            <v>吴汉洪</v>
          </cell>
          <cell r="M319" t="str">
            <v>人大</v>
          </cell>
          <cell r="N319" t="str">
            <v>978-7-300-25973-4 </v>
          </cell>
          <cell r="O319" t="str">
            <v>2018-08-03</v>
          </cell>
          <cell r="P319" t="str">
            <v>2</v>
          </cell>
          <cell r="Q319" t="str">
            <v>否</v>
          </cell>
          <cell r="R319" t="str">
            <v>否</v>
          </cell>
          <cell r="S319" t="str">
            <v>新编21世纪经济学系列教材</v>
          </cell>
          <cell r="T319" t="str">
            <v>否</v>
          </cell>
          <cell r="U319" t="str">
            <v>李剑</v>
          </cell>
          <cell r="W319" t="str">
            <v>经济管理学院</v>
          </cell>
        </row>
        <row r="320">
          <cell r="D320" t="str">
            <v>40</v>
          </cell>
          <cell r="E320">
            <v>68</v>
          </cell>
          <cell r="F320" t="str">
            <v>经济统计2001经济统计2002</v>
          </cell>
          <cell r="G320" t="str">
            <v>专业选修</v>
          </cell>
          <cell r="U320" t="str">
            <v>李剑</v>
          </cell>
          <cell r="W320" t="str">
            <v>经济管理学院</v>
          </cell>
        </row>
        <row r="321">
          <cell r="C321" t="str">
            <v>国际金融</v>
          </cell>
          <cell r="D321" t="str">
            <v>32</v>
          </cell>
          <cell r="E321">
            <v>35</v>
          </cell>
          <cell r="F321" t="str">
            <v>国贸1901</v>
          </cell>
          <cell r="G321" t="str">
            <v>必修</v>
          </cell>
          <cell r="K321" t="str">
            <v>国际金融</v>
          </cell>
          <cell r="L321" t="str">
            <v>王晓光</v>
          </cell>
          <cell r="M321" t="str">
            <v>清华</v>
          </cell>
          <cell r="N321" t="str">
            <v>978-7-302-52400-7 </v>
          </cell>
          <cell r="O321" t="str">
            <v>2019-04-01</v>
          </cell>
          <cell r="P321" t="str">
            <v>5</v>
          </cell>
          <cell r="Q321" t="str">
            <v>否</v>
          </cell>
          <cell r="R321" t="str">
            <v>否</v>
          </cell>
          <cell r="S321" t="str">
            <v>普通高等教育经管专业“十三五”规划教材</v>
          </cell>
          <cell r="T321" t="str">
            <v>否</v>
          </cell>
          <cell r="U321" t="str">
            <v>黄勇</v>
          </cell>
          <cell r="W321" t="str">
            <v>经济管理学院</v>
          </cell>
        </row>
        <row r="322">
          <cell r="D322" t="str">
            <v>32</v>
          </cell>
          <cell r="E322">
            <v>74</v>
          </cell>
          <cell r="F322" t="str">
            <v>经济1901经济1902经济1903（洞）</v>
          </cell>
          <cell r="G322" t="str">
            <v>专业选修</v>
          </cell>
          <cell r="U322" t="str">
            <v>黄勇</v>
          </cell>
          <cell r="W322" t="str">
            <v>经济管理学院</v>
          </cell>
        </row>
        <row r="323">
          <cell r="D323" t="str">
            <v>32</v>
          </cell>
          <cell r="E323">
            <v>77</v>
          </cell>
          <cell r="F323" t="str">
            <v>商务英语1901商务英语1902商务英语1903</v>
          </cell>
          <cell r="G323" t="str">
            <v>专业选修</v>
          </cell>
          <cell r="U323" t="str">
            <v>黄勇</v>
          </cell>
          <cell r="W323" t="str">
            <v>经济管理学院</v>
          </cell>
        </row>
        <row r="324">
          <cell r="C324" t="str">
            <v>中级宏观经济学</v>
          </cell>
          <cell r="D324" t="str">
            <v>40</v>
          </cell>
          <cell r="E324">
            <v>72</v>
          </cell>
          <cell r="F324" t="str">
            <v>财管1901财管1902财管1903（洞）</v>
          </cell>
          <cell r="G324" t="str">
            <v>专业选修</v>
          </cell>
          <cell r="I324" t="str">
            <v>否</v>
          </cell>
          <cell r="K324" t="str">
            <v>西方经济学(下册)</v>
          </cell>
          <cell r="L324" t="str">
            <v>《西方经济学》编写组</v>
          </cell>
          <cell r="M324" t="str">
            <v>高等教育出版社</v>
          </cell>
          <cell r="N324" t="str">
            <v>978-7-04-052554-0 </v>
          </cell>
          <cell r="O324" t="str">
            <v>2019-09-01</v>
          </cell>
          <cell r="P324" t="str">
            <v>2</v>
          </cell>
          <cell r="Q324" t="str">
            <v>是</v>
          </cell>
          <cell r="R324" t="str">
            <v>否</v>
          </cell>
          <cell r="S324" t="str">
            <v>马工程教材</v>
          </cell>
          <cell r="T324" t="str">
            <v>否</v>
          </cell>
          <cell r="U324" t="str">
            <v>陈轩</v>
          </cell>
          <cell r="W324" t="str">
            <v>经济管理学院</v>
          </cell>
        </row>
        <row r="325">
          <cell r="D325" t="str">
            <v>40</v>
          </cell>
          <cell r="E325">
            <v>25</v>
          </cell>
          <cell r="F325" t="str">
            <v>工商1901</v>
          </cell>
          <cell r="G325" t="str">
            <v>专业选修</v>
          </cell>
          <cell r="U325" t="str">
            <v>陈轩</v>
          </cell>
          <cell r="W325" t="str">
            <v>经济管理学院</v>
          </cell>
        </row>
        <row r="326">
          <cell r="D326" t="str">
            <v>40</v>
          </cell>
          <cell r="E326">
            <v>71</v>
          </cell>
          <cell r="F326" t="str">
            <v>会计1901会计1902会计1903（洞）</v>
          </cell>
          <cell r="G326" t="str">
            <v>专业选修</v>
          </cell>
          <cell r="U326" t="str">
            <v>陈轩</v>
          </cell>
          <cell r="W326" t="str">
            <v>经济管理学院</v>
          </cell>
        </row>
        <row r="327">
          <cell r="D327" t="str">
            <v>40</v>
          </cell>
          <cell r="E327">
            <v>64</v>
          </cell>
          <cell r="F327" t="str">
            <v>人力1901人力1902</v>
          </cell>
          <cell r="G327" t="str">
            <v>专业选修</v>
          </cell>
          <cell r="U327" t="str">
            <v>宋金田</v>
          </cell>
          <cell r="W327" t="str">
            <v>经济管理学院</v>
          </cell>
        </row>
        <row r="328">
          <cell r="D328" t="str">
            <v>40</v>
          </cell>
          <cell r="E328">
            <v>58</v>
          </cell>
          <cell r="F328" t="str">
            <v>市营1901市营1902</v>
          </cell>
          <cell r="G328" t="str">
            <v>专业选修</v>
          </cell>
          <cell r="U328" t="str">
            <v>宋金田</v>
          </cell>
          <cell r="W328" t="str">
            <v>经济管理学院</v>
          </cell>
        </row>
        <row r="329">
          <cell r="C329" t="str">
            <v>农业政策学</v>
          </cell>
          <cell r="D329" t="str">
            <v>32</v>
          </cell>
          <cell r="E329">
            <v>35</v>
          </cell>
          <cell r="F329" t="str">
            <v>国贸1901</v>
          </cell>
          <cell r="G329" t="str">
            <v>专业选修</v>
          </cell>
          <cell r="K329" t="str">
            <v>农业政策学</v>
          </cell>
          <cell r="L329" t="str">
            <v>钟甫宁</v>
          </cell>
          <cell r="M329" t="str">
            <v>农业</v>
          </cell>
          <cell r="N329" t="str">
            <v>978-7-109-15618-0</v>
          </cell>
          <cell r="O329" t="str">
            <v>2011-04-01</v>
          </cell>
          <cell r="P329" t="str">
            <v>3</v>
          </cell>
          <cell r="Q329" t="str">
            <v>否</v>
          </cell>
          <cell r="R329" t="str">
            <v>否</v>
          </cell>
          <cell r="S329" t="str">
            <v>“十一五”国家级规划教材</v>
          </cell>
          <cell r="T329" t="str">
            <v>否</v>
          </cell>
          <cell r="U329" t="str">
            <v>金铃</v>
          </cell>
          <cell r="W329" t="str">
            <v>经济管理学院</v>
          </cell>
        </row>
        <row r="330">
          <cell r="D330" t="str">
            <v>32</v>
          </cell>
          <cell r="E330">
            <v>74</v>
          </cell>
          <cell r="F330" t="str">
            <v>经济1901经济1902经济1903（洞）</v>
          </cell>
          <cell r="G330" t="str">
            <v>专业选修</v>
          </cell>
          <cell r="U330" t="str">
            <v>王宏杰</v>
          </cell>
          <cell r="W330" t="str">
            <v>经济管理学院</v>
          </cell>
        </row>
        <row r="331">
          <cell r="C331" t="str">
            <v>经济学著作选读</v>
          </cell>
          <cell r="D331" t="str">
            <v>32</v>
          </cell>
          <cell r="E331">
            <v>35</v>
          </cell>
          <cell r="F331" t="str">
            <v>国贸1901</v>
          </cell>
          <cell r="G331" t="str">
            <v>专业选修</v>
          </cell>
          <cell r="H331" t="str">
            <v>停开</v>
          </cell>
          <cell r="U331" t="str">
            <v>任务不下达</v>
          </cell>
          <cell r="W331" t="str">
            <v>经济管理学院</v>
          </cell>
        </row>
        <row r="332">
          <cell r="D332" t="str">
            <v>32</v>
          </cell>
          <cell r="E332">
            <v>68</v>
          </cell>
          <cell r="F332" t="str">
            <v>经济统计2001经济统计2002</v>
          </cell>
          <cell r="G332" t="str">
            <v>专业选修</v>
          </cell>
          <cell r="H332" t="str">
            <v>停开</v>
          </cell>
          <cell r="U332" t="str">
            <v>任务不下达</v>
          </cell>
          <cell r="W332" t="str">
            <v>经济管理学院</v>
          </cell>
        </row>
        <row r="333">
          <cell r="D333" t="str">
            <v>32</v>
          </cell>
          <cell r="E333">
            <v>68</v>
          </cell>
          <cell r="F333" t="str">
            <v>经济2001经济2002</v>
          </cell>
          <cell r="G333" t="str">
            <v>专业选修</v>
          </cell>
          <cell r="H333" t="str">
            <v>停开</v>
          </cell>
          <cell r="U333" t="str">
            <v>任务不下达</v>
          </cell>
          <cell r="W333" t="str">
            <v>经济管理学院</v>
          </cell>
        </row>
        <row r="334">
          <cell r="C334" t="str">
            <v>国际结算</v>
          </cell>
          <cell r="D334" t="str">
            <v>32</v>
          </cell>
          <cell r="E334">
            <v>35</v>
          </cell>
          <cell r="F334" t="str">
            <v>国贸1901</v>
          </cell>
          <cell r="G334" t="str">
            <v>专业选修</v>
          </cell>
          <cell r="K334" t="str">
            <v> 国际结算</v>
          </cell>
          <cell r="L334" t="str">
            <v>庞红;尹继红;沈瑞年著</v>
          </cell>
          <cell r="M334" t="str">
            <v>中国人民大学出版社</v>
          </cell>
          <cell r="N334" t="str">
            <v>978-7-300-27487-4</v>
          </cell>
          <cell r="O334" t="str">
            <v>2019.10.01</v>
          </cell>
          <cell r="Q334" t="str">
            <v>否</v>
          </cell>
          <cell r="R334" t="str">
            <v>否</v>
          </cell>
          <cell r="S334" t="str">
            <v>经济管理类课程教材</v>
          </cell>
          <cell r="T334" t="str">
            <v>否</v>
          </cell>
          <cell r="U334" t="str">
            <v>马强</v>
          </cell>
          <cell r="W334" t="str">
            <v>经济管理学院</v>
          </cell>
        </row>
        <row r="335">
          <cell r="C335" t="str">
            <v>国际经济合作</v>
          </cell>
          <cell r="D335" t="str">
            <v>32</v>
          </cell>
          <cell r="E335">
            <v>35</v>
          </cell>
          <cell r="F335" t="str">
            <v>国贸1901</v>
          </cell>
          <cell r="G335" t="str">
            <v>专业选修</v>
          </cell>
          <cell r="K335" t="str">
            <v>国际经济合作</v>
          </cell>
          <cell r="L335" t="str">
            <v>孙莹</v>
          </cell>
          <cell r="M335" t="str">
            <v>机工</v>
          </cell>
          <cell r="N335" t="str">
            <v>978-7-111-48644-2</v>
          </cell>
          <cell r="O335">
            <v>42644</v>
          </cell>
          <cell r="Q335" t="str">
            <v>否</v>
          </cell>
          <cell r="R335" t="str">
            <v>否</v>
          </cell>
          <cell r="S335" t="str">
            <v>农林院校规划教材</v>
          </cell>
          <cell r="T335" t="str">
            <v>否</v>
          </cell>
          <cell r="U335" t="str">
            <v>朱再清</v>
          </cell>
          <cell r="W335" t="str">
            <v>经济管理学院</v>
          </cell>
        </row>
        <row r="336">
          <cell r="D336" t="str">
            <v>32</v>
          </cell>
          <cell r="E336">
            <v>74</v>
          </cell>
          <cell r="F336" t="str">
            <v>经济1901经济1902经济1903（洞）</v>
          </cell>
          <cell r="G336" t="str">
            <v>专业选修</v>
          </cell>
          <cell r="U336" t="str">
            <v>朱再清</v>
          </cell>
          <cell r="W336" t="str">
            <v>经济管理学院</v>
          </cell>
        </row>
        <row r="337">
          <cell r="C337" t="str">
            <v>中国对外贸易概论</v>
          </cell>
          <cell r="D337" t="str">
            <v>32</v>
          </cell>
          <cell r="E337">
            <v>35</v>
          </cell>
          <cell r="F337" t="str">
            <v>国贸1901</v>
          </cell>
          <cell r="G337" t="str">
            <v>必修</v>
          </cell>
          <cell r="K337" t="str">
            <v>中国对外贸易概论</v>
          </cell>
          <cell r="L337" t="str">
            <v>邓敏;顾磊主编</v>
          </cell>
          <cell r="M337" t="str">
            <v>西南财经大学出版社</v>
          </cell>
          <cell r="N337" t="str">
            <v>978-7-550-42772-3</v>
          </cell>
          <cell r="O337" t="str">
            <v>2016.12.01</v>
          </cell>
          <cell r="Q337" t="str">
            <v>否</v>
          </cell>
          <cell r="R337" t="str">
            <v>否</v>
          </cell>
          <cell r="T337" t="str">
            <v>否</v>
          </cell>
          <cell r="U337" t="str">
            <v>秦臻</v>
          </cell>
          <cell r="W337" t="str">
            <v>经济管理学院</v>
          </cell>
        </row>
        <row r="338">
          <cell r="C338" t="str">
            <v>新制度经济学</v>
          </cell>
          <cell r="D338" t="str">
            <v>32</v>
          </cell>
          <cell r="E338">
            <v>35</v>
          </cell>
          <cell r="F338" t="str">
            <v>国贸1901</v>
          </cell>
          <cell r="G338" t="str">
            <v>专业选修</v>
          </cell>
          <cell r="K338" t="str">
            <v>新制度经济学</v>
          </cell>
          <cell r="L338" t="str">
            <v>卢现祥|朱巧玲</v>
          </cell>
          <cell r="M338" t="str">
            <v>北大</v>
          </cell>
          <cell r="N338" t="str">
            <v>978-7-301-31746-4</v>
          </cell>
          <cell r="O338" t="str">
            <v>2020.12.01</v>
          </cell>
          <cell r="P338">
            <v>3</v>
          </cell>
          <cell r="Q338" t="str">
            <v>否</v>
          </cell>
          <cell r="R338" t="str">
            <v>否</v>
          </cell>
          <cell r="S338" t="str">
            <v>“十二五”国家规划教材</v>
          </cell>
          <cell r="T338" t="str">
            <v>否</v>
          </cell>
          <cell r="U338" t="str">
            <v>章胜勇</v>
          </cell>
          <cell r="W338" t="str">
            <v>经济管理学院</v>
          </cell>
        </row>
        <row r="339">
          <cell r="D339" t="str">
            <v>32</v>
          </cell>
          <cell r="E339">
            <v>74</v>
          </cell>
          <cell r="F339" t="str">
            <v>经济1901经济1902经济1903（洞）</v>
          </cell>
          <cell r="G339" t="str">
            <v>专业选修</v>
          </cell>
          <cell r="U339" t="str">
            <v>章胜勇</v>
          </cell>
          <cell r="W339" t="str">
            <v>经济管理学院</v>
          </cell>
        </row>
        <row r="340">
          <cell r="C340" t="str">
            <v>商务谈判</v>
          </cell>
          <cell r="D340" t="str">
            <v>32</v>
          </cell>
          <cell r="E340">
            <v>72</v>
          </cell>
          <cell r="F340" t="str">
            <v>财管1901财管1902财管1903（洞）</v>
          </cell>
          <cell r="G340" t="str">
            <v>专业选修</v>
          </cell>
          <cell r="K340" t="str">
            <v>商务谈判</v>
          </cell>
          <cell r="L340" t="str">
            <v>樊建廷</v>
          </cell>
          <cell r="M340" t="str">
            <v>东北财大</v>
          </cell>
          <cell r="N340" t="str">
            <v>978-7-5654-3093-0</v>
          </cell>
          <cell r="O340" t="str">
            <v>2017-05-01</v>
          </cell>
          <cell r="P340" t="str">
            <v>5</v>
          </cell>
          <cell r="Q340" t="str">
            <v>否</v>
          </cell>
          <cell r="R340" t="str">
            <v>否</v>
          </cell>
          <cell r="S340" t="str">
            <v>其他</v>
          </cell>
          <cell r="T340" t="str">
            <v>否</v>
          </cell>
          <cell r="U340" t="str">
            <v>马强</v>
          </cell>
          <cell r="W340" t="str">
            <v>经济管理学院</v>
          </cell>
        </row>
        <row r="341">
          <cell r="D341" t="str">
            <v>32</v>
          </cell>
          <cell r="E341">
            <v>35</v>
          </cell>
          <cell r="F341" t="str">
            <v>国贸1901</v>
          </cell>
          <cell r="G341" t="str">
            <v>专业选修</v>
          </cell>
          <cell r="U341" t="str">
            <v>马强</v>
          </cell>
          <cell r="W341" t="str">
            <v>经济管理学院</v>
          </cell>
        </row>
        <row r="342">
          <cell r="D342" t="str">
            <v>32</v>
          </cell>
          <cell r="E342">
            <v>71</v>
          </cell>
          <cell r="F342" t="str">
            <v>会计1901会计1902会计1903（洞）</v>
          </cell>
          <cell r="G342" t="str">
            <v>专业选修</v>
          </cell>
          <cell r="U342" t="str">
            <v>马强</v>
          </cell>
          <cell r="W342" t="str">
            <v>经济管理学院</v>
          </cell>
        </row>
        <row r="343">
          <cell r="D343" t="str">
            <v>32</v>
          </cell>
          <cell r="E343">
            <v>72</v>
          </cell>
          <cell r="F343" t="str">
            <v>经济统计1901经济统计1902</v>
          </cell>
          <cell r="G343" t="str">
            <v>专业选修</v>
          </cell>
          <cell r="U343" t="str">
            <v>马强</v>
          </cell>
          <cell r="W343" t="str">
            <v>经济管理学院</v>
          </cell>
        </row>
        <row r="344">
          <cell r="D344" t="str">
            <v>32</v>
          </cell>
          <cell r="E344">
            <v>74</v>
          </cell>
          <cell r="F344" t="str">
            <v>经济1901经济1902经济1903（洞）</v>
          </cell>
          <cell r="G344" t="str">
            <v>专业选修</v>
          </cell>
          <cell r="U344" t="str">
            <v>马强</v>
          </cell>
          <cell r="W344" t="str">
            <v>经济管理学院</v>
          </cell>
        </row>
        <row r="345">
          <cell r="D345" t="str">
            <v>32</v>
          </cell>
          <cell r="E345">
            <v>58</v>
          </cell>
          <cell r="F345" t="str">
            <v>市营1901市营1902</v>
          </cell>
          <cell r="G345" t="str">
            <v>专业选修</v>
          </cell>
          <cell r="U345" t="str">
            <v>马强</v>
          </cell>
          <cell r="W345" t="str">
            <v>经济管理学院</v>
          </cell>
        </row>
        <row r="346">
          <cell r="D346" t="str">
            <v>32</v>
          </cell>
          <cell r="E346">
            <v>125</v>
          </cell>
          <cell r="F346" t="str">
            <v>管理工程类2101管理工程类2102管理工程类2103管理工程类2104</v>
          </cell>
          <cell r="G346" t="str">
            <v>专业选修</v>
          </cell>
          <cell r="U346" t="str">
            <v>马强</v>
          </cell>
          <cell r="W346" t="str">
            <v>经济管理学院</v>
          </cell>
        </row>
        <row r="347">
          <cell r="C347" t="str">
            <v>企业经济活动分析</v>
          </cell>
          <cell r="D347" t="str">
            <v>32</v>
          </cell>
          <cell r="E347">
            <v>74</v>
          </cell>
          <cell r="F347" t="str">
            <v>农经1901农经1902</v>
          </cell>
          <cell r="G347" t="str">
            <v>专业选修</v>
          </cell>
          <cell r="I347" t="str">
            <v>否</v>
          </cell>
          <cell r="U347" t="str">
            <v>黄勇</v>
          </cell>
          <cell r="W347" t="str">
            <v>经济管理学院</v>
          </cell>
        </row>
        <row r="348">
          <cell r="D348" t="str">
            <v>32</v>
          </cell>
          <cell r="E348">
            <v>27</v>
          </cell>
          <cell r="F348" t="str">
            <v>2019张之洞班(文管)</v>
          </cell>
          <cell r="G348" t="str">
            <v>专业选修</v>
          </cell>
          <cell r="U348" t="str">
            <v>黄勇</v>
          </cell>
          <cell r="W348" t="str">
            <v>经济管理学院</v>
          </cell>
        </row>
        <row r="349">
          <cell r="C349" t="str">
            <v>人力资源管理</v>
          </cell>
          <cell r="D349" t="str">
            <v>40</v>
          </cell>
          <cell r="E349">
            <v>35</v>
          </cell>
          <cell r="F349" t="str">
            <v>国贸1901</v>
          </cell>
          <cell r="G349" t="str">
            <v>专业选修</v>
          </cell>
          <cell r="K349" t="str">
            <v>人力资源管理</v>
          </cell>
          <cell r="L349" t="str">
            <v>刘昕</v>
          </cell>
          <cell r="M349" t="str">
            <v>人大</v>
          </cell>
          <cell r="N349" t="str">
            <v>978-7-300-28499-6</v>
          </cell>
          <cell r="O349">
            <v>44105</v>
          </cell>
          <cell r="P349">
            <v>4</v>
          </cell>
          <cell r="Q349" t="str">
            <v>否</v>
          </cell>
          <cell r="R349" t="str">
            <v>否</v>
          </cell>
          <cell r="S349" t="str">
            <v>教育部经济管理类核心课程教材</v>
          </cell>
          <cell r="T349" t="str">
            <v>是</v>
          </cell>
          <cell r="U349" t="str">
            <v>周燕</v>
          </cell>
          <cell r="W349" t="str">
            <v>经济管理学院</v>
          </cell>
        </row>
        <row r="350">
          <cell r="D350" t="str">
            <v>40</v>
          </cell>
          <cell r="E350">
            <v>57</v>
          </cell>
          <cell r="F350" t="str">
            <v>社会工作1901社会工作1902</v>
          </cell>
          <cell r="G350" t="str">
            <v>专业选修</v>
          </cell>
          <cell r="U350" t="str">
            <v>周燕</v>
          </cell>
          <cell r="W350" t="str">
            <v>经济管理学院</v>
          </cell>
        </row>
        <row r="351">
          <cell r="D351" t="str">
            <v>40</v>
          </cell>
          <cell r="E351">
            <v>65</v>
          </cell>
          <cell r="F351" t="str">
            <v>景园1901景园1902</v>
          </cell>
          <cell r="G351" t="str">
            <v>专业选修</v>
          </cell>
          <cell r="U351" t="str">
            <v>周燕</v>
          </cell>
          <cell r="W351" t="str">
            <v>经济管理学院</v>
          </cell>
        </row>
        <row r="352">
          <cell r="D352" t="str">
            <v>40</v>
          </cell>
          <cell r="E352">
            <v>62</v>
          </cell>
          <cell r="F352" t="str">
            <v>财管2001财管2002</v>
          </cell>
          <cell r="G352" t="str">
            <v>专业选修</v>
          </cell>
          <cell r="U352" t="str">
            <v>周燕</v>
          </cell>
          <cell r="W352" t="str">
            <v>经济管理学院</v>
          </cell>
        </row>
        <row r="353">
          <cell r="D353" t="str">
            <v>40</v>
          </cell>
          <cell r="E353">
            <v>32</v>
          </cell>
          <cell r="F353" t="str">
            <v>人力2001</v>
          </cell>
          <cell r="G353" t="str">
            <v>必修</v>
          </cell>
          <cell r="U353" t="str">
            <v>施丹</v>
          </cell>
        </row>
        <row r="354">
          <cell r="D354" t="str">
            <v>40</v>
          </cell>
          <cell r="E354">
            <v>29</v>
          </cell>
          <cell r="F354" t="str">
            <v>工商2001</v>
          </cell>
          <cell r="G354" t="str">
            <v>必修</v>
          </cell>
          <cell r="U354" t="str">
            <v>胡安荣</v>
          </cell>
          <cell r="W354" t="str">
            <v>经济管理学院</v>
          </cell>
        </row>
        <row r="355">
          <cell r="C355" t="str">
            <v>企业管理</v>
          </cell>
          <cell r="D355" t="str">
            <v>40</v>
          </cell>
          <cell r="E355">
            <v>141</v>
          </cell>
          <cell r="F355" t="str">
            <v>机电1901机电1902机电1903机电1904</v>
          </cell>
          <cell r="G355" t="str">
            <v>专业选修</v>
          </cell>
          <cell r="K355" t="str">
            <v>新编现代企业管理</v>
          </cell>
          <cell r="L355" t="str">
            <v>熊银解|王晓梅</v>
          </cell>
          <cell r="M355" t="str">
            <v>武汉理工大学出版社</v>
          </cell>
          <cell r="N355" t="str">
            <v>978-7-562-95638-9</v>
          </cell>
          <cell r="O355" t="str">
            <v>2018.01.01</v>
          </cell>
          <cell r="Q355" t="str">
            <v>否</v>
          </cell>
          <cell r="R355" t="str">
            <v>是</v>
          </cell>
          <cell r="S355" t="str">
            <v>高等院校“十三五”规划教材</v>
          </cell>
          <cell r="T355" t="str">
            <v>否</v>
          </cell>
          <cell r="U355" t="str">
            <v>熊银解</v>
          </cell>
          <cell r="W355" t="str">
            <v>经济管理学院</v>
          </cell>
        </row>
        <row r="356">
          <cell r="D356" t="str">
            <v>40</v>
          </cell>
          <cell r="E356">
            <v>115</v>
          </cell>
          <cell r="F356" t="str">
            <v>机制1901机制1902机制1903机制1904</v>
          </cell>
          <cell r="G356" t="str">
            <v>专业选修</v>
          </cell>
          <cell r="U356" t="str">
            <v>熊银解</v>
          </cell>
          <cell r="W356" t="str">
            <v>经济管理学院</v>
          </cell>
        </row>
        <row r="357">
          <cell r="D357" t="str">
            <v>40</v>
          </cell>
          <cell r="E357">
            <v>25</v>
          </cell>
          <cell r="F357" t="str">
            <v>能动1901</v>
          </cell>
          <cell r="G357" t="str">
            <v>专业选修</v>
          </cell>
          <cell r="U357" t="str">
            <v>熊银解</v>
          </cell>
          <cell r="W357" t="str">
            <v>经济管理学院</v>
          </cell>
        </row>
        <row r="358">
          <cell r="D358" t="str">
            <v>40</v>
          </cell>
          <cell r="E358">
            <v>108</v>
          </cell>
          <cell r="F358" t="str">
            <v>机械化1901机械化1902机械化1903机械化1904</v>
          </cell>
          <cell r="G358" t="str">
            <v>专业选修</v>
          </cell>
          <cell r="U358" t="str">
            <v>熊银解</v>
          </cell>
          <cell r="W358" t="str">
            <v>经济管理学院</v>
          </cell>
        </row>
        <row r="359">
          <cell r="D359" t="str">
            <v>40</v>
          </cell>
          <cell r="E359">
            <v>71</v>
          </cell>
          <cell r="F359" t="str">
            <v>会计1901会计1902会计1903（洞）</v>
          </cell>
          <cell r="G359" t="str">
            <v>专业选修</v>
          </cell>
          <cell r="H359" t="str">
            <v>不开</v>
          </cell>
          <cell r="W359" t="str">
            <v>经济管理学院</v>
          </cell>
        </row>
        <row r="360">
          <cell r="D360" t="str">
            <v>40</v>
          </cell>
          <cell r="E360">
            <v>62</v>
          </cell>
          <cell r="F360" t="str">
            <v>景园2001景园2002</v>
          </cell>
          <cell r="G360" t="str">
            <v>专业选修</v>
          </cell>
          <cell r="U360" t="str">
            <v>汪爱娥</v>
          </cell>
          <cell r="W360" t="str">
            <v>经济管理学院</v>
          </cell>
        </row>
        <row r="361">
          <cell r="D361" t="str">
            <v>40</v>
          </cell>
          <cell r="E361">
            <v>90</v>
          </cell>
          <cell r="F361" t="str">
            <v>农学2001农学2002农学2003</v>
          </cell>
          <cell r="G361" t="str">
            <v>专业选修</v>
          </cell>
          <cell r="U361" t="str">
            <v>汪爱娥</v>
          </cell>
          <cell r="W361" t="str">
            <v>经济管理学院</v>
          </cell>
        </row>
        <row r="362">
          <cell r="D362" t="str">
            <v>40</v>
          </cell>
          <cell r="E362">
            <v>30</v>
          </cell>
          <cell r="F362" t="str">
            <v>种工2001</v>
          </cell>
          <cell r="G362" t="str">
            <v>专业选修</v>
          </cell>
          <cell r="U362" t="str">
            <v>汪爱娥</v>
          </cell>
          <cell r="W362" t="str">
            <v>经济管理学院</v>
          </cell>
        </row>
        <row r="363">
          <cell r="C363" t="str">
            <v>市场调研</v>
          </cell>
          <cell r="D363" t="str">
            <v>32</v>
          </cell>
          <cell r="E363">
            <v>32</v>
          </cell>
          <cell r="F363" t="str">
            <v>国贸2001</v>
          </cell>
          <cell r="G363" t="str">
            <v>专业选修</v>
          </cell>
          <cell r="I363" t="str">
            <v>否</v>
          </cell>
          <cell r="U363" t="str">
            <v>岳海龙</v>
          </cell>
          <cell r="W363" t="str">
            <v>经济管理学院</v>
          </cell>
        </row>
        <row r="364">
          <cell r="D364" t="str">
            <v>32</v>
          </cell>
          <cell r="E364">
            <v>68</v>
          </cell>
          <cell r="F364" t="str">
            <v>经济统计2001经济统计2002</v>
          </cell>
          <cell r="G364" t="str">
            <v>专业选修</v>
          </cell>
          <cell r="U364" t="str">
            <v>岳海龙</v>
          </cell>
          <cell r="W364" t="str">
            <v>经济管理学院</v>
          </cell>
        </row>
        <row r="365">
          <cell r="D365" t="str">
            <v>32</v>
          </cell>
          <cell r="E365">
            <v>64</v>
          </cell>
          <cell r="F365" t="str">
            <v>市营2001市营2002</v>
          </cell>
          <cell r="G365" t="str">
            <v>必修</v>
          </cell>
          <cell r="U365" t="str">
            <v>高韧</v>
          </cell>
          <cell r="W365" t="str">
            <v>经济管理学院</v>
          </cell>
        </row>
        <row r="366">
          <cell r="C366" t="str">
            <v>物流与供应链管理</v>
          </cell>
          <cell r="D366" t="str">
            <v>32</v>
          </cell>
          <cell r="E366">
            <v>74</v>
          </cell>
          <cell r="F366" t="str">
            <v>信管1901信管1902</v>
          </cell>
          <cell r="G366" t="str">
            <v>专业选修</v>
          </cell>
          <cell r="K366" t="str">
            <v>现代物流管理</v>
          </cell>
          <cell r="L366" t="str">
            <v>黄中鼎</v>
          </cell>
          <cell r="M366" t="str">
            <v>复旦</v>
          </cell>
          <cell r="N366" t="str">
            <v>978-7-309-13837-5</v>
          </cell>
          <cell r="O366" t="str">
            <v>2019-01-01</v>
          </cell>
          <cell r="P366">
            <v>4</v>
          </cell>
          <cell r="Q366" t="str">
            <v>否</v>
          </cell>
          <cell r="R366" t="str">
            <v>否</v>
          </cell>
          <cell r="S366" t="str">
            <v>“十二五”国家规划教材</v>
          </cell>
          <cell r="T366" t="str">
            <v>否</v>
          </cell>
          <cell r="U366" t="str">
            <v>周品</v>
          </cell>
          <cell r="W366" t="str">
            <v>经济管理学院</v>
          </cell>
        </row>
        <row r="367">
          <cell r="D367" t="str">
            <v>32</v>
          </cell>
          <cell r="E367">
            <v>35</v>
          </cell>
          <cell r="F367" t="str">
            <v>国贸1901</v>
          </cell>
          <cell r="G367" t="str">
            <v>专业选修</v>
          </cell>
          <cell r="U367" t="str">
            <v>周品</v>
          </cell>
          <cell r="W367" t="str">
            <v>经济管理学院</v>
          </cell>
        </row>
        <row r="368">
          <cell r="D368" t="str">
            <v>32</v>
          </cell>
          <cell r="E368">
            <v>74</v>
          </cell>
          <cell r="F368" t="str">
            <v>经济1901经济1902经济1903（洞）</v>
          </cell>
          <cell r="G368" t="str">
            <v>专业选修</v>
          </cell>
          <cell r="U368" t="str">
            <v>郑本荣</v>
          </cell>
          <cell r="W368" t="str">
            <v>经济管理学院</v>
          </cell>
        </row>
        <row r="369">
          <cell r="D369" t="str">
            <v>32</v>
          </cell>
          <cell r="E369">
            <v>58</v>
          </cell>
          <cell r="F369" t="str">
            <v>市营1901市营1902</v>
          </cell>
          <cell r="G369" t="str">
            <v>专业选修</v>
          </cell>
          <cell r="U369" t="str">
            <v>郑本荣</v>
          </cell>
          <cell r="W369" t="str">
            <v>经济管理学院</v>
          </cell>
        </row>
        <row r="370">
          <cell r="D370" t="str">
            <v>32</v>
          </cell>
          <cell r="E370">
            <v>29</v>
          </cell>
          <cell r="F370" t="str">
            <v>工商2001</v>
          </cell>
          <cell r="G370" t="str">
            <v>必修</v>
          </cell>
          <cell r="U370" t="str">
            <v>刘梅</v>
          </cell>
          <cell r="W370" t="str">
            <v>经济管理学院</v>
          </cell>
        </row>
        <row r="371">
          <cell r="C371" t="str">
            <v>农产品营销学</v>
          </cell>
          <cell r="D371" t="str">
            <v>40</v>
          </cell>
          <cell r="E371">
            <v>25</v>
          </cell>
          <cell r="F371" t="str">
            <v>工商1901</v>
          </cell>
          <cell r="G371" t="str">
            <v>专业选修</v>
          </cell>
          <cell r="K371" t="str">
            <v>农产品营销学</v>
          </cell>
          <cell r="L371" t="str">
            <v>李崇光</v>
          </cell>
          <cell r="M371" t="str">
            <v>高教</v>
          </cell>
          <cell r="N371" t="str">
            <v>978-7-04-056071-8</v>
          </cell>
          <cell r="O371">
            <v>2021.07</v>
          </cell>
          <cell r="P371">
            <v>4</v>
          </cell>
          <cell r="Q371" t="str">
            <v>否</v>
          </cell>
          <cell r="R371" t="str">
            <v>是</v>
          </cell>
          <cell r="S371" t="str">
            <v>"十二五”普通高等农业教育本科国家级规划教材</v>
          </cell>
          <cell r="T371" t="str">
            <v>否</v>
          </cell>
          <cell r="U371" t="str">
            <v>项朝阳</v>
          </cell>
          <cell r="W371" t="str">
            <v>经济管理学院</v>
          </cell>
        </row>
        <row r="372">
          <cell r="D372" t="str">
            <v>40</v>
          </cell>
          <cell r="E372">
            <v>64</v>
          </cell>
          <cell r="F372" t="str">
            <v>人力1901人力1902</v>
          </cell>
          <cell r="G372" t="str">
            <v>专业选修</v>
          </cell>
          <cell r="U372" t="str">
            <v>项朝阳</v>
          </cell>
          <cell r="W372" t="str">
            <v>经济管理学院</v>
          </cell>
        </row>
        <row r="373">
          <cell r="D373" t="str">
            <v>40</v>
          </cell>
          <cell r="E373">
            <v>30</v>
          </cell>
          <cell r="F373" t="str">
            <v>种工1901</v>
          </cell>
          <cell r="G373" t="str">
            <v>专业选修</v>
          </cell>
          <cell r="U373" t="str">
            <v>肖小勇</v>
          </cell>
          <cell r="W373" t="str">
            <v>经济管理学院</v>
          </cell>
        </row>
        <row r="374">
          <cell r="C374" t="str">
            <v>推销学</v>
          </cell>
          <cell r="D374" t="str">
            <v>24</v>
          </cell>
          <cell r="E374">
            <v>58</v>
          </cell>
          <cell r="F374" t="str">
            <v>市营1901市营1902</v>
          </cell>
          <cell r="G374" t="str">
            <v>专业选修</v>
          </cell>
          <cell r="K374" t="str">
            <v>销售学：伙伴关系创造价值</v>
          </cell>
          <cell r="L374" t="str">
            <v>杰拉尔德·曼宁 迈克尔·阿亨 巴</v>
          </cell>
          <cell r="M374" t="str">
            <v>中国人民大学出版社</v>
          </cell>
          <cell r="N374" t="str">
            <v>978-7-300-26480-6</v>
          </cell>
          <cell r="O374" t="str">
            <v>2019.01.01</v>
          </cell>
          <cell r="P374">
            <v>14</v>
          </cell>
          <cell r="R374" t="str">
            <v>否</v>
          </cell>
          <cell r="S374" t="str">
            <v>工商管理经典译丛·市场营销系列</v>
          </cell>
          <cell r="T374" t="str">
            <v>否</v>
          </cell>
          <cell r="U374" t="str">
            <v>熊银解</v>
          </cell>
          <cell r="W374" t="str">
            <v>经济管理学院</v>
          </cell>
        </row>
        <row r="375">
          <cell r="C375" t="str">
            <v>国际市场营销</v>
          </cell>
          <cell r="D375" t="str">
            <v>32</v>
          </cell>
          <cell r="E375">
            <v>25</v>
          </cell>
          <cell r="F375" t="str">
            <v>工商1901</v>
          </cell>
          <cell r="G375" t="str">
            <v>专业选修</v>
          </cell>
          <cell r="I375" t="str">
            <v>否</v>
          </cell>
          <cell r="U375" t="str">
            <v>何劲</v>
          </cell>
          <cell r="W375" t="str">
            <v>经济管理学院</v>
          </cell>
        </row>
        <row r="376">
          <cell r="D376" t="str">
            <v>32</v>
          </cell>
          <cell r="E376">
            <v>58</v>
          </cell>
          <cell r="F376" t="str">
            <v>市营1901市营1902</v>
          </cell>
          <cell r="G376" t="str">
            <v>专业选修</v>
          </cell>
          <cell r="U376" t="str">
            <v>何劲</v>
          </cell>
          <cell r="W376" t="str">
            <v>经济管理学院</v>
          </cell>
        </row>
        <row r="377">
          <cell r="C377" t="str">
            <v>博弈论</v>
          </cell>
          <cell r="D377" t="str">
            <v>40</v>
          </cell>
          <cell r="E377">
            <v>72</v>
          </cell>
          <cell r="F377" t="str">
            <v>经济统计1901经济统计1902</v>
          </cell>
          <cell r="G377" t="str">
            <v>专业选修</v>
          </cell>
          <cell r="I377" t="str">
            <v>否</v>
          </cell>
          <cell r="U377" t="str">
            <v>周德翼</v>
          </cell>
          <cell r="W377" t="str">
            <v>经济管理学院</v>
          </cell>
        </row>
        <row r="378">
          <cell r="C378" t="str">
            <v>服务营销</v>
          </cell>
          <cell r="D378" t="str">
            <v>32</v>
          </cell>
          <cell r="E378">
            <v>58</v>
          </cell>
          <cell r="F378" t="str">
            <v>市营1901市营1902</v>
          </cell>
          <cell r="G378" t="str">
            <v>专业选修</v>
          </cell>
          <cell r="I378" t="str">
            <v>否</v>
          </cell>
          <cell r="U378" t="str">
            <v>张露</v>
          </cell>
          <cell r="W378" t="str">
            <v>经济管理学院</v>
          </cell>
        </row>
        <row r="379">
          <cell r="C379" t="str">
            <v>营销策划</v>
          </cell>
          <cell r="D379" t="str">
            <v>32</v>
          </cell>
          <cell r="E379">
            <v>58</v>
          </cell>
          <cell r="F379" t="str">
            <v>市营1901市营1902</v>
          </cell>
          <cell r="G379" t="str">
            <v>专业选修</v>
          </cell>
          <cell r="H379" t="str">
            <v>停开</v>
          </cell>
          <cell r="W379" t="str">
            <v>经济管理学院</v>
          </cell>
        </row>
        <row r="380">
          <cell r="C380" t="str">
            <v>职业生涯设计与管理</v>
          </cell>
          <cell r="D380" t="str">
            <v>32</v>
          </cell>
          <cell r="E380">
            <v>32</v>
          </cell>
          <cell r="F380" t="str">
            <v>人力2001</v>
          </cell>
          <cell r="G380" t="str">
            <v>专业选修</v>
          </cell>
          <cell r="I380" t="str">
            <v>否</v>
          </cell>
          <cell r="U380" t="str">
            <v>张爱武</v>
          </cell>
          <cell r="W380" t="str">
            <v>经济管理学院</v>
          </cell>
        </row>
        <row r="381">
          <cell r="C381" t="str">
            <v>组织理论与组织设计</v>
          </cell>
          <cell r="D381" t="str">
            <v>32</v>
          </cell>
          <cell r="E381">
            <v>32</v>
          </cell>
          <cell r="F381" t="str">
            <v>人力2001</v>
          </cell>
          <cell r="G381" t="str">
            <v>必修</v>
          </cell>
          <cell r="I381" t="str">
            <v>否</v>
          </cell>
          <cell r="U381" t="str">
            <v>齐振宏</v>
          </cell>
          <cell r="W381" t="str">
            <v>经济管理学院</v>
          </cell>
        </row>
        <row r="382">
          <cell r="C382" t="str">
            <v>创业管理</v>
          </cell>
          <cell r="D382" t="str">
            <v>32</v>
          </cell>
          <cell r="E382">
            <v>58</v>
          </cell>
          <cell r="F382" t="str">
            <v>市营1901市营1902</v>
          </cell>
          <cell r="G382" t="str">
            <v>专业选修</v>
          </cell>
          <cell r="I382" t="str">
            <v>否</v>
          </cell>
          <cell r="U382" t="str">
            <v>黄洁</v>
          </cell>
          <cell r="W382" t="str">
            <v>经济管理学院</v>
          </cell>
        </row>
        <row r="383">
          <cell r="C383" t="str">
            <v>市场营销学B</v>
          </cell>
          <cell r="D383" t="str">
            <v>40</v>
          </cell>
          <cell r="E383">
            <v>74</v>
          </cell>
          <cell r="F383" t="str">
            <v>经济1901经济1902经济1903（洞）</v>
          </cell>
          <cell r="G383" t="str">
            <v>专业选修</v>
          </cell>
          <cell r="K383" t="str">
            <v>市场营销学</v>
          </cell>
          <cell r="L383" t="str">
            <v>孙剑</v>
          </cell>
          <cell r="M383" t="str">
            <v>农业</v>
          </cell>
          <cell r="N383" t="str">
            <v>978-7-109-21863-5</v>
          </cell>
          <cell r="O383">
            <v>42583</v>
          </cell>
          <cell r="P383" t="str">
            <v>3</v>
          </cell>
          <cell r="Q383" t="str">
            <v>否</v>
          </cell>
          <cell r="R383" t="str">
            <v>是</v>
          </cell>
          <cell r="S383" t="str">
            <v>全国高等农林院校“十三五”规划教材</v>
          </cell>
          <cell r="T383" t="str">
            <v>否</v>
          </cell>
          <cell r="U383" t="str">
            <v>李春成</v>
          </cell>
          <cell r="W383" t="str">
            <v>经济管理学院</v>
          </cell>
        </row>
        <row r="384">
          <cell r="D384" t="str">
            <v>40</v>
          </cell>
          <cell r="E384">
            <v>62</v>
          </cell>
          <cell r="F384" t="str">
            <v>生信1901生信1902</v>
          </cell>
          <cell r="G384" t="str">
            <v>专业选修</v>
          </cell>
          <cell r="U384" t="str">
            <v>涂铭</v>
          </cell>
          <cell r="W384" t="str">
            <v>经济管理学院</v>
          </cell>
        </row>
        <row r="385">
          <cell r="D385" t="str">
            <v>40</v>
          </cell>
          <cell r="E385">
            <v>102</v>
          </cell>
          <cell r="F385" t="str">
            <v>农学1901农学1902农学1903</v>
          </cell>
          <cell r="G385" t="str">
            <v>专业选修</v>
          </cell>
          <cell r="U385" t="str">
            <v>何劲</v>
          </cell>
          <cell r="W385" t="str">
            <v>经济管理学院</v>
          </cell>
        </row>
        <row r="386">
          <cell r="D386" t="str">
            <v>40</v>
          </cell>
          <cell r="E386">
            <v>30</v>
          </cell>
          <cell r="F386" t="str">
            <v>种工1901</v>
          </cell>
          <cell r="G386" t="str">
            <v>专业选修</v>
          </cell>
          <cell r="U386" t="str">
            <v>涂铭</v>
          </cell>
          <cell r="W386" t="str">
            <v>经济管理学院</v>
          </cell>
        </row>
        <row r="387">
          <cell r="C387" t="str">
            <v>管理运筹学</v>
          </cell>
          <cell r="D387" t="str">
            <v>32</v>
          </cell>
          <cell r="E387">
            <v>29</v>
          </cell>
          <cell r="F387" t="str">
            <v>工商2001</v>
          </cell>
          <cell r="G387" t="str">
            <v>专业选修</v>
          </cell>
          <cell r="H387" t="str">
            <v>不开</v>
          </cell>
          <cell r="W387" t="str">
            <v>经济管理学院</v>
          </cell>
        </row>
        <row r="388">
          <cell r="D388" t="str">
            <v>32</v>
          </cell>
          <cell r="E388">
            <v>64</v>
          </cell>
          <cell r="F388" t="str">
            <v>市营2001市营2002</v>
          </cell>
          <cell r="G388" t="str">
            <v>专业选修</v>
          </cell>
          <cell r="H388" t="str">
            <v>不开</v>
          </cell>
          <cell r="W388" t="str">
            <v>经济管理学院</v>
          </cell>
        </row>
        <row r="389">
          <cell r="C389" t="str">
            <v>网络营销</v>
          </cell>
          <cell r="D389" t="str">
            <v>32</v>
          </cell>
          <cell r="E389">
            <v>33</v>
          </cell>
          <cell r="F389" t="str">
            <v>2019张之洞班（智慧农业）</v>
          </cell>
          <cell r="G389" t="str">
            <v>专业选修</v>
          </cell>
          <cell r="I389" t="str">
            <v>否</v>
          </cell>
          <cell r="U389" t="str">
            <v>肖邦明</v>
          </cell>
          <cell r="W389" t="str">
            <v>经济管理学院</v>
          </cell>
        </row>
        <row r="390">
          <cell r="C390" t="str">
            <v>运营管理</v>
          </cell>
          <cell r="D390" t="str">
            <v>48</v>
          </cell>
          <cell r="E390">
            <v>74</v>
          </cell>
          <cell r="F390" t="str">
            <v>农经1901农经1902</v>
          </cell>
          <cell r="G390" t="str">
            <v>专业选修</v>
          </cell>
          <cell r="K390" t="str">
            <v>生产运作管理</v>
          </cell>
          <cell r="L390" t="str">
            <v>陈荣秋|马士华</v>
          </cell>
          <cell r="M390" t="str">
            <v>机工</v>
          </cell>
          <cell r="N390" t="str">
            <v>978-7-111-56474-4</v>
          </cell>
          <cell r="O390">
            <v>42826</v>
          </cell>
          <cell r="P390" t="str">
            <v>5</v>
          </cell>
          <cell r="Q390" t="str">
            <v>否</v>
          </cell>
          <cell r="R390" t="str">
            <v>否</v>
          </cell>
          <cell r="S390" t="str">
            <v>华章文渊管理学系列</v>
          </cell>
          <cell r="T390" t="str">
            <v>否</v>
          </cell>
          <cell r="U390" t="str">
            <v>徐娟</v>
          </cell>
          <cell r="W390" t="str">
            <v>经济管理学院</v>
          </cell>
        </row>
        <row r="391">
          <cell r="D391" t="str">
            <v>48</v>
          </cell>
          <cell r="E391">
            <v>27</v>
          </cell>
          <cell r="F391" t="str">
            <v>2019张之洞班(文管)</v>
          </cell>
          <cell r="G391" t="str">
            <v>专业选修</v>
          </cell>
          <cell r="U391" t="str">
            <v>徐娟</v>
          </cell>
          <cell r="W391" t="str">
            <v>经济管理学院</v>
          </cell>
        </row>
        <row r="392">
          <cell r="D392" t="str">
            <v>48</v>
          </cell>
          <cell r="E392">
            <v>33</v>
          </cell>
          <cell r="F392" t="str">
            <v>2019张之洞班（智慧农业）</v>
          </cell>
          <cell r="G392" t="str">
            <v>专业选修</v>
          </cell>
          <cell r="U392" t="str">
            <v>卢云帆</v>
          </cell>
          <cell r="W392" t="str">
            <v>经济管理学院</v>
          </cell>
        </row>
        <row r="393">
          <cell r="D393" t="str">
            <v>48</v>
          </cell>
          <cell r="E393">
            <v>62</v>
          </cell>
          <cell r="F393" t="str">
            <v>财管2001财管2002</v>
          </cell>
          <cell r="G393" t="str">
            <v>专业选修</v>
          </cell>
          <cell r="U393" t="str">
            <v>卢云帆</v>
          </cell>
          <cell r="W393" t="str">
            <v>经济管理学院</v>
          </cell>
        </row>
        <row r="394">
          <cell r="D394" t="str">
            <v>48</v>
          </cell>
          <cell r="E394">
            <v>64</v>
          </cell>
          <cell r="F394" t="str">
            <v>会计2001会计2002</v>
          </cell>
          <cell r="G394" t="str">
            <v>专业选修</v>
          </cell>
          <cell r="U394" t="str">
            <v>卢云帆</v>
          </cell>
          <cell r="W394" t="str">
            <v>经济管理学院</v>
          </cell>
        </row>
        <row r="395">
          <cell r="D395" t="str">
            <v>48</v>
          </cell>
          <cell r="E395">
            <v>64</v>
          </cell>
          <cell r="F395" t="str">
            <v>市营2001市营2002</v>
          </cell>
          <cell r="G395" t="str">
            <v>专业选修</v>
          </cell>
          <cell r="U395" t="str">
            <v>徐娟</v>
          </cell>
          <cell r="W395" t="str">
            <v>经济管理学院</v>
          </cell>
        </row>
        <row r="396">
          <cell r="C396" t="str">
            <v>战略管理</v>
          </cell>
          <cell r="D396" t="str">
            <v>40</v>
          </cell>
          <cell r="E396">
            <v>25</v>
          </cell>
          <cell r="F396" t="str">
            <v>工商1901</v>
          </cell>
          <cell r="G396" t="str">
            <v>必修</v>
          </cell>
          <cell r="K396" t="str">
            <v>战略管理:概念与案例(原书第12版)</v>
          </cell>
          <cell r="L396" t="str">
            <v>查尔斯 W. L. 希尔</v>
          </cell>
          <cell r="M396" t="str">
            <v>机械工业出版社</v>
          </cell>
          <cell r="N396" t="str">
            <v>978-7-111-68626-2</v>
          </cell>
          <cell r="P396">
            <v>12</v>
          </cell>
          <cell r="Q396" t="str">
            <v>否</v>
          </cell>
          <cell r="R396" t="str">
            <v>否</v>
          </cell>
          <cell r="S396" t="str">
            <v>华章教材经典译丛</v>
          </cell>
          <cell r="T396" t="str">
            <v>否</v>
          </cell>
          <cell r="U396" t="str">
            <v>何玉成</v>
          </cell>
          <cell r="W396" t="str">
            <v>经济管理学院</v>
          </cell>
        </row>
        <row r="397">
          <cell r="D397" t="str">
            <v>40</v>
          </cell>
          <cell r="E397">
            <v>74</v>
          </cell>
          <cell r="F397" t="str">
            <v>农经1901农经1902</v>
          </cell>
          <cell r="G397" t="str">
            <v>专业选修</v>
          </cell>
          <cell r="U397" t="str">
            <v>曹祖毅</v>
          </cell>
          <cell r="W397" t="str">
            <v>经济管理学院</v>
          </cell>
        </row>
        <row r="398">
          <cell r="D398" t="str">
            <v>40</v>
          </cell>
          <cell r="E398">
            <v>27</v>
          </cell>
          <cell r="F398" t="str">
            <v>2019张之洞班(文管)</v>
          </cell>
          <cell r="G398" t="str">
            <v>专业选修</v>
          </cell>
          <cell r="U398" t="str">
            <v>曹祖毅</v>
          </cell>
          <cell r="W398" t="str">
            <v>经济管理学院</v>
          </cell>
        </row>
        <row r="399">
          <cell r="D399" t="str">
            <v>32</v>
          </cell>
          <cell r="E399">
            <v>64</v>
          </cell>
          <cell r="F399" t="str">
            <v>人力1901人力1902</v>
          </cell>
          <cell r="G399" t="str">
            <v>专业选修</v>
          </cell>
          <cell r="U399" t="str">
            <v>曹祖毅</v>
          </cell>
        </row>
        <row r="400">
          <cell r="D400" t="str">
            <v>32</v>
          </cell>
          <cell r="E400">
            <v>58</v>
          </cell>
          <cell r="F400" t="str">
            <v>市营1901市营1902</v>
          </cell>
          <cell r="G400" t="str">
            <v>专业选修</v>
          </cell>
          <cell r="U400" t="str">
            <v>肖小勇</v>
          </cell>
        </row>
        <row r="401">
          <cell r="C401" t="str">
            <v>战略管理</v>
          </cell>
          <cell r="D401">
            <v>50</v>
          </cell>
          <cell r="E401">
            <v>76</v>
          </cell>
          <cell r="F401" t="str">
            <v>国际营销1901国际营销1902</v>
          </cell>
          <cell r="G401" t="str">
            <v>必修</v>
          </cell>
          <cell r="I401" t="str">
            <v>否</v>
          </cell>
          <cell r="U401" t="str">
            <v>吴怡萍</v>
          </cell>
        </row>
        <row r="402">
          <cell r="C402" t="str">
            <v>消费者行为学</v>
          </cell>
          <cell r="D402" t="str">
            <v>48</v>
          </cell>
          <cell r="E402">
            <v>64</v>
          </cell>
          <cell r="F402" t="str">
            <v>市营2001市营2002</v>
          </cell>
          <cell r="G402" t="str">
            <v>必修</v>
          </cell>
          <cell r="K402" t="str">
            <v>消费者行为学</v>
          </cell>
          <cell r="L402" t="str">
            <v>符国群编著</v>
          </cell>
          <cell r="M402" t="str">
            <v>高等教育出版社</v>
          </cell>
          <cell r="N402" t="str">
            <v>978-7-04-041490-5</v>
          </cell>
          <cell r="O402" t="str">
            <v>2021.01.01</v>
          </cell>
          <cell r="P402">
            <v>4</v>
          </cell>
          <cell r="Q402" t="str">
            <v>否</v>
          </cell>
          <cell r="R402" t="str">
            <v>否</v>
          </cell>
          <cell r="S402" t="str">
            <v>“十二五”普通高等教育本科国家级规划教材</v>
          </cell>
          <cell r="T402" t="str">
            <v>否</v>
          </cell>
          <cell r="U402" t="str">
            <v>张彩华</v>
          </cell>
          <cell r="W402" t="str">
            <v>经济管理学院</v>
          </cell>
        </row>
        <row r="403">
          <cell r="C403" t="str">
            <v>计量经济学</v>
          </cell>
          <cell r="D403" t="str">
            <v>40</v>
          </cell>
          <cell r="E403">
            <v>62</v>
          </cell>
          <cell r="F403" t="str">
            <v>财管2001财管2002</v>
          </cell>
          <cell r="G403" t="str">
            <v>必修</v>
          </cell>
          <cell r="K403" t="str">
            <v>计量经济学</v>
          </cell>
          <cell r="L403" t="str">
            <v>李子奈 潘文卿</v>
          </cell>
          <cell r="M403" t="str">
            <v>高教</v>
          </cell>
          <cell r="N403" t="str">
            <v>978-7-04-054522-7</v>
          </cell>
          <cell r="O403" t="str">
            <v>2020-10-01</v>
          </cell>
          <cell r="P403">
            <v>5</v>
          </cell>
          <cell r="Q403" t="str">
            <v>否</v>
          </cell>
          <cell r="R403" t="str">
            <v>否</v>
          </cell>
          <cell r="S403" t="str">
            <v>“十二五”国家级规划教材</v>
          </cell>
          <cell r="T403" t="str">
            <v>否</v>
          </cell>
          <cell r="U403" t="str">
            <v>施龙中</v>
          </cell>
          <cell r="W403" t="str">
            <v>经济管理学院</v>
          </cell>
        </row>
        <row r="404">
          <cell r="D404" t="str">
            <v>40</v>
          </cell>
          <cell r="E404">
            <v>29</v>
          </cell>
          <cell r="F404" t="str">
            <v>工商2001</v>
          </cell>
          <cell r="G404" t="str">
            <v>必修</v>
          </cell>
          <cell r="U404" t="str">
            <v>杨明媚</v>
          </cell>
          <cell r="W404" t="str">
            <v>经济管理学院</v>
          </cell>
        </row>
        <row r="405">
          <cell r="D405" t="str">
            <v>40</v>
          </cell>
          <cell r="E405">
            <v>32</v>
          </cell>
          <cell r="F405" t="str">
            <v>国贸2001</v>
          </cell>
          <cell r="G405" t="str">
            <v>必修</v>
          </cell>
          <cell r="U405" t="str">
            <v>杨明媚</v>
          </cell>
          <cell r="W405" t="str">
            <v>经济管理学院</v>
          </cell>
        </row>
        <row r="406">
          <cell r="D406" t="str">
            <v>40</v>
          </cell>
          <cell r="E406">
            <v>64</v>
          </cell>
          <cell r="F406" t="str">
            <v>会计2001会计2002</v>
          </cell>
          <cell r="G406" t="str">
            <v>必修</v>
          </cell>
          <cell r="U406" t="str">
            <v>熊巍</v>
          </cell>
          <cell r="W406" t="str">
            <v>经济管理学院</v>
          </cell>
        </row>
        <row r="407">
          <cell r="D407" t="str">
            <v>40</v>
          </cell>
          <cell r="E407">
            <v>68</v>
          </cell>
          <cell r="F407" t="str">
            <v>经济统计2001经济统计2002</v>
          </cell>
          <cell r="G407" t="str">
            <v>必修</v>
          </cell>
          <cell r="U407" t="str">
            <v>熊航</v>
          </cell>
          <cell r="W407" t="str">
            <v>经济管理学院</v>
          </cell>
        </row>
        <row r="408">
          <cell r="D408" t="str">
            <v>40</v>
          </cell>
          <cell r="E408">
            <v>68</v>
          </cell>
          <cell r="F408" t="str">
            <v>经济2001经济2002</v>
          </cell>
          <cell r="G408" t="str">
            <v>必修</v>
          </cell>
          <cell r="U408" t="str">
            <v>杨明媚</v>
          </cell>
          <cell r="W408" t="str">
            <v>经济管理学院</v>
          </cell>
        </row>
        <row r="409">
          <cell r="D409" t="str">
            <v>40</v>
          </cell>
          <cell r="E409">
            <v>68</v>
          </cell>
          <cell r="F409" t="str">
            <v>农经2001农经2002</v>
          </cell>
          <cell r="G409" t="str">
            <v>必修</v>
          </cell>
          <cell r="U409" t="str">
            <v>熊巍</v>
          </cell>
          <cell r="W409" t="str">
            <v>经济管理学院</v>
          </cell>
        </row>
        <row r="410">
          <cell r="D410" t="str">
            <v>40</v>
          </cell>
          <cell r="E410">
            <v>32</v>
          </cell>
          <cell r="F410" t="str">
            <v>人力2001</v>
          </cell>
          <cell r="G410" t="str">
            <v>必修</v>
          </cell>
          <cell r="U410" t="str">
            <v>杨明媚</v>
          </cell>
          <cell r="W410" t="str">
            <v>经济管理学院</v>
          </cell>
        </row>
        <row r="411">
          <cell r="D411" t="str">
            <v>40</v>
          </cell>
          <cell r="E411">
            <v>64</v>
          </cell>
          <cell r="F411" t="str">
            <v>市营2001市营2002</v>
          </cell>
          <cell r="G411" t="str">
            <v>必修</v>
          </cell>
          <cell r="U411" t="str">
            <v>郝晶辉</v>
          </cell>
          <cell r="W411" t="str">
            <v>经济管理学院</v>
          </cell>
        </row>
        <row r="412">
          <cell r="D412" t="str">
            <v>40</v>
          </cell>
          <cell r="E412">
            <v>35</v>
          </cell>
          <cell r="F412" t="str">
            <v>2020张之洞班（文管）</v>
          </cell>
          <cell r="G412" t="str">
            <v>必修</v>
          </cell>
          <cell r="U412" t="str">
            <v>熊巍</v>
          </cell>
          <cell r="W412" t="str">
            <v>经济管理学院</v>
          </cell>
        </row>
        <row r="413">
          <cell r="C413" t="str">
            <v>计量经济学实验</v>
          </cell>
          <cell r="D413" t="str">
            <v>15</v>
          </cell>
          <cell r="E413">
            <v>62</v>
          </cell>
          <cell r="F413" t="str">
            <v>财管2001财管2002</v>
          </cell>
          <cell r="G413" t="str">
            <v>必修</v>
          </cell>
          <cell r="I413" t="str">
            <v>否</v>
          </cell>
          <cell r="U413" t="str">
            <v>施龙中</v>
          </cell>
          <cell r="W413" t="str">
            <v>经济管理学院</v>
          </cell>
        </row>
        <row r="414">
          <cell r="D414" t="str">
            <v>15</v>
          </cell>
          <cell r="E414">
            <v>29</v>
          </cell>
          <cell r="F414" t="str">
            <v>工商2001</v>
          </cell>
          <cell r="G414" t="str">
            <v>必修</v>
          </cell>
          <cell r="U414" t="str">
            <v>杨明媚</v>
          </cell>
          <cell r="W414" t="str">
            <v>经济管理学院</v>
          </cell>
        </row>
        <row r="415">
          <cell r="D415" t="str">
            <v>15</v>
          </cell>
          <cell r="E415">
            <v>32</v>
          </cell>
          <cell r="F415" t="str">
            <v>国贸2001</v>
          </cell>
          <cell r="G415" t="str">
            <v>必修</v>
          </cell>
          <cell r="U415" t="str">
            <v>杨明媚</v>
          </cell>
          <cell r="W415" t="str">
            <v>经济管理学院</v>
          </cell>
        </row>
        <row r="416">
          <cell r="D416" t="str">
            <v>15</v>
          </cell>
          <cell r="E416">
            <v>64</v>
          </cell>
          <cell r="F416" t="str">
            <v>会计2001会计2002</v>
          </cell>
          <cell r="G416" t="str">
            <v>必修</v>
          </cell>
          <cell r="U416" t="str">
            <v>熊巍</v>
          </cell>
          <cell r="W416" t="str">
            <v>经济管理学院</v>
          </cell>
        </row>
        <row r="417">
          <cell r="D417" t="str">
            <v>15</v>
          </cell>
          <cell r="E417">
            <v>68</v>
          </cell>
          <cell r="F417" t="str">
            <v>经济统计2001经济统计2002</v>
          </cell>
          <cell r="G417" t="str">
            <v>必修</v>
          </cell>
          <cell r="U417" t="str">
            <v>熊航</v>
          </cell>
          <cell r="W417" t="str">
            <v>经济管理学院</v>
          </cell>
        </row>
        <row r="418">
          <cell r="D418" t="str">
            <v>15</v>
          </cell>
          <cell r="E418">
            <v>68</v>
          </cell>
          <cell r="F418" t="str">
            <v>经济2001经济2002</v>
          </cell>
          <cell r="G418" t="str">
            <v>必修</v>
          </cell>
          <cell r="U418" t="str">
            <v>杨明媚</v>
          </cell>
          <cell r="W418" t="str">
            <v>经济管理学院</v>
          </cell>
        </row>
        <row r="419">
          <cell r="D419" t="str">
            <v>15</v>
          </cell>
          <cell r="E419">
            <v>68</v>
          </cell>
          <cell r="F419" t="str">
            <v>农经2001农经2002</v>
          </cell>
          <cell r="G419" t="str">
            <v>必修</v>
          </cell>
          <cell r="U419" t="str">
            <v>熊巍</v>
          </cell>
          <cell r="W419" t="str">
            <v>经济管理学院</v>
          </cell>
        </row>
        <row r="420">
          <cell r="D420" t="str">
            <v>15</v>
          </cell>
          <cell r="E420">
            <v>32</v>
          </cell>
          <cell r="F420" t="str">
            <v>人力2001</v>
          </cell>
          <cell r="G420" t="str">
            <v>必修</v>
          </cell>
          <cell r="U420" t="str">
            <v>杨明媚</v>
          </cell>
          <cell r="W420" t="str">
            <v>经济管理学院</v>
          </cell>
        </row>
        <row r="421">
          <cell r="D421" t="str">
            <v>15</v>
          </cell>
          <cell r="E421">
            <v>64</v>
          </cell>
          <cell r="F421" t="str">
            <v>市营2001市营2002</v>
          </cell>
          <cell r="G421" t="str">
            <v>必修</v>
          </cell>
          <cell r="U421" t="str">
            <v>郝晶辉</v>
          </cell>
          <cell r="W421" t="str">
            <v>经济管理学院</v>
          </cell>
        </row>
        <row r="422">
          <cell r="D422" t="str">
            <v>15</v>
          </cell>
          <cell r="E422">
            <v>35</v>
          </cell>
          <cell r="F422" t="str">
            <v>2020张之洞班（文管）</v>
          </cell>
          <cell r="G422" t="str">
            <v>必修</v>
          </cell>
          <cell r="U422" t="str">
            <v>熊巍</v>
          </cell>
          <cell r="W422" t="str">
            <v>经济管理学院</v>
          </cell>
        </row>
        <row r="423">
          <cell r="C423" t="str">
            <v>电子商务B</v>
          </cell>
          <cell r="D423" t="str">
            <v>40</v>
          </cell>
          <cell r="E423">
            <v>74</v>
          </cell>
          <cell r="F423" t="str">
            <v>农经1901农经1902</v>
          </cell>
          <cell r="G423" t="str">
            <v>专业选修</v>
          </cell>
          <cell r="K423" t="str">
            <v>电子商务——管理与社交网络视角</v>
          </cell>
          <cell r="L423" t="str">
            <v>埃弗雷姆·特班、戴维·金等</v>
          </cell>
          <cell r="M423" t="str">
            <v>中国人民大学出版社</v>
          </cell>
          <cell r="N423" t="str">
            <v>978-7-300-24608-6</v>
          </cell>
          <cell r="O423">
            <v>43101</v>
          </cell>
          <cell r="P423">
            <v>8</v>
          </cell>
          <cell r="Q423" t="str">
            <v>否</v>
          </cell>
          <cell r="R423" t="str">
            <v>否</v>
          </cell>
          <cell r="S423" t="str">
            <v>信息管理与信息系统引进版教材系列 </v>
          </cell>
          <cell r="T423" t="str">
            <v>否</v>
          </cell>
          <cell r="U423" t="str">
            <v>卢云帆</v>
          </cell>
          <cell r="W423" t="str">
            <v>经济管理学院</v>
          </cell>
        </row>
        <row r="424">
          <cell r="D424" t="str">
            <v>40</v>
          </cell>
          <cell r="E424">
            <v>27</v>
          </cell>
          <cell r="F424" t="str">
            <v>2019张之洞班(文管)</v>
          </cell>
          <cell r="G424" t="str">
            <v>专业选修</v>
          </cell>
          <cell r="U424" t="str">
            <v>卢云帆</v>
          </cell>
          <cell r="W424" t="str">
            <v>经济管理学院</v>
          </cell>
        </row>
        <row r="425">
          <cell r="D425" t="str">
            <v>40</v>
          </cell>
          <cell r="E425">
            <v>29</v>
          </cell>
          <cell r="F425" t="str">
            <v>工商2001</v>
          </cell>
          <cell r="G425" t="str">
            <v>专业选修</v>
          </cell>
          <cell r="U425" t="str">
            <v>龚旋</v>
          </cell>
          <cell r="W425" t="str">
            <v>经济管理学院</v>
          </cell>
        </row>
        <row r="426">
          <cell r="D426" t="str">
            <v>40</v>
          </cell>
          <cell r="E426">
            <v>68</v>
          </cell>
          <cell r="F426" t="str">
            <v>经济统计2001经济统计2002</v>
          </cell>
          <cell r="G426" t="str">
            <v>专业选修</v>
          </cell>
          <cell r="U426" t="str">
            <v>龚旋</v>
          </cell>
          <cell r="W426" t="str">
            <v>经济管理学院</v>
          </cell>
        </row>
        <row r="427">
          <cell r="C427" t="str">
            <v>高级财务会计</v>
          </cell>
          <cell r="D427" t="str">
            <v>56</v>
          </cell>
          <cell r="E427">
            <v>72</v>
          </cell>
          <cell r="F427" t="str">
            <v>财管1901财管1902财管1903（洞）</v>
          </cell>
          <cell r="G427" t="str">
            <v>专业选修</v>
          </cell>
          <cell r="K427" t="str">
            <v>高级财务会计</v>
          </cell>
          <cell r="L427" t="str">
            <v>陈信元编著</v>
          </cell>
          <cell r="M427" t="str">
            <v>上海财经大学出版社</v>
          </cell>
          <cell r="N427" t="str">
            <v>978-7-5642-3097-5</v>
          </cell>
          <cell r="O427">
            <v>43344</v>
          </cell>
          <cell r="P427">
            <v>3</v>
          </cell>
          <cell r="Q427" t="str">
            <v>否</v>
          </cell>
          <cell r="R427" t="str">
            <v>否</v>
          </cell>
          <cell r="S427" t="str">
            <v>上海财经大学会计专业系列教材</v>
          </cell>
          <cell r="T427" t="str">
            <v>否</v>
          </cell>
          <cell r="U427" t="str">
            <v>包晓岚</v>
          </cell>
          <cell r="W427" t="str">
            <v>经济管理学院</v>
          </cell>
        </row>
        <row r="428">
          <cell r="D428" t="str">
            <v>56</v>
          </cell>
          <cell r="E428">
            <v>71</v>
          </cell>
          <cell r="F428" t="str">
            <v>会计1901会计1902会计1903（洞）</v>
          </cell>
          <cell r="G428" t="str">
            <v>必修</v>
          </cell>
          <cell r="U428" t="str">
            <v>包晓岚</v>
          </cell>
          <cell r="W428" t="str">
            <v>经济管理学院</v>
          </cell>
        </row>
        <row r="429">
          <cell r="C429" t="str">
            <v>金融企业会计</v>
          </cell>
          <cell r="D429" t="str">
            <v>32</v>
          </cell>
          <cell r="E429">
            <v>71</v>
          </cell>
          <cell r="F429" t="str">
            <v>会计1901会计1902会计1903（洞）</v>
          </cell>
          <cell r="G429" t="str">
            <v>专业选修</v>
          </cell>
          <cell r="I429" t="str">
            <v>否</v>
          </cell>
          <cell r="U429" t="str">
            <v>陈瑶</v>
          </cell>
          <cell r="W429" t="str">
            <v>经济管理学院</v>
          </cell>
        </row>
        <row r="430">
          <cell r="C430" t="str">
            <v>审计学</v>
          </cell>
          <cell r="D430" t="str">
            <v>48</v>
          </cell>
          <cell r="E430">
            <v>72</v>
          </cell>
          <cell r="F430" t="str">
            <v>财管1901财管1902财管1903（洞）</v>
          </cell>
          <cell r="G430" t="str">
            <v>专业选修</v>
          </cell>
          <cell r="K430" t="str">
            <v>《审计》</v>
          </cell>
          <cell r="L430" t="str">
            <v>陈汉文</v>
          </cell>
          <cell r="M430" t="str">
            <v>中国人民大学</v>
          </cell>
          <cell r="N430" t="str">
            <v>978-7-300-28387-6</v>
          </cell>
          <cell r="O430">
            <v>2021.02</v>
          </cell>
          <cell r="P430">
            <v>4</v>
          </cell>
          <cell r="Q430" t="str">
            <v>否</v>
          </cell>
          <cell r="R430" t="str">
            <v>否</v>
          </cell>
          <cell r="S430" t="str">
            <v>“十二五”规划教材</v>
          </cell>
          <cell r="T430" t="str">
            <v>否</v>
          </cell>
          <cell r="U430" t="str">
            <v>王淅勤</v>
          </cell>
          <cell r="W430" t="str">
            <v>经济管理学院</v>
          </cell>
        </row>
        <row r="431">
          <cell r="D431" t="str">
            <v>48</v>
          </cell>
          <cell r="E431">
            <v>71</v>
          </cell>
          <cell r="F431" t="str">
            <v>会计1901会计1902会计1903（洞）</v>
          </cell>
          <cell r="G431" t="str">
            <v>必修</v>
          </cell>
          <cell r="U431" t="str">
            <v>王淅勤</v>
          </cell>
          <cell r="W431" t="str">
            <v>经济管理学院</v>
          </cell>
        </row>
        <row r="432">
          <cell r="C432" t="str">
            <v>心理学概论</v>
          </cell>
          <cell r="D432" t="str">
            <v>32</v>
          </cell>
          <cell r="E432">
            <v>29</v>
          </cell>
          <cell r="F432" t="str">
            <v>工商2001</v>
          </cell>
          <cell r="G432" t="str">
            <v>专业选修</v>
          </cell>
          <cell r="H432" t="str">
            <v>不开</v>
          </cell>
          <cell r="W432" t="str">
            <v>经济管理学院</v>
          </cell>
        </row>
        <row r="433">
          <cell r="D433" t="str">
            <v>32</v>
          </cell>
          <cell r="E433">
            <v>32</v>
          </cell>
          <cell r="F433" t="str">
            <v>人力2001</v>
          </cell>
          <cell r="G433" t="str">
            <v>专业选修</v>
          </cell>
          <cell r="H433" t="str">
            <v>不开</v>
          </cell>
          <cell r="W433" t="str">
            <v>经济管理学院</v>
          </cell>
        </row>
        <row r="434">
          <cell r="C434" t="str">
            <v>商业伦理与社会责任</v>
          </cell>
          <cell r="D434" t="str">
            <v>32</v>
          </cell>
          <cell r="E434">
            <v>29</v>
          </cell>
          <cell r="F434" t="str">
            <v>工商2001</v>
          </cell>
          <cell r="G434" t="str">
            <v>专业选修</v>
          </cell>
          <cell r="I434" t="str">
            <v>否</v>
          </cell>
          <cell r="U434" t="str">
            <v>王勇</v>
          </cell>
          <cell r="W434" t="str">
            <v>经济管理学院</v>
          </cell>
        </row>
        <row r="435">
          <cell r="D435" t="str">
            <v>32</v>
          </cell>
          <cell r="E435">
            <v>32</v>
          </cell>
          <cell r="F435" t="str">
            <v>人力2001</v>
          </cell>
          <cell r="G435" t="str">
            <v>专业选修</v>
          </cell>
          <cell r="U435" t="str">
            <v>徐锋</v>
          </cell>
          <cell r="W435" t="str">
            <v>经济管理学院</v>
          </cell>
        </row>
        <row r="436">
          <cell r="C436" t="str">
            <v>国际企业管理</v>
          </cell>
          <cell r="D436" t="str">
            <v>40</v>
          </cell>
          <cell r="E436">
            <v>29</v>
          </cell>
          <cell r="F436" t="str">
            <v>工商2001</v>
          </cell>
          <cell r="G436" t="str">
            <v>专业选修</v>
          </cell>
          <cell r="H436" t="str">
            <v>不开</v>
          </cell>
          <cell r="W436" t="str">
            <v>经济管理学院</v>
          </cell>
        </row>
        <row r="437">
          <cell r="C437" t="str">
            <v>管理学研究方法与统计软件</v>
          </cell>
          <cell r="D437" t="str">
            <v>32</v>
          </cell>
          <cell r="E437">
            <v>62</v>
          </cell>
          <cell r="F437" t="str">
            <v>财管2001财管2002</v>
          </cell>
          <cell r="G437" t="str">
            <v>专业选修</v>
          </cell>
          <cell r="I437" t="str">
            <v>否</v>
          </cell>
          <cell r="U437" t="str">
            <v>蒋美琴1</v>
          </cell>
          <cell r="W437" t="str">
            <v>经济管理学院</v>
          </cell>
        </row>
        <row r="438">
          <cell r="D438" t="str">
            <v>32</v>
          </cell>
          <cell r="E438">
            <v>29</v>
          </cell>
          <cell r="F438" t="str">
            <v>工商2001</v>
          </cell>
          <cell r="G438" t="str">
            <v>专业选修</v>
          </cell>
          <cell r="U438" t="str">
            <v>骆元静</v>
          </cell>
          <cell r="W438" t="str">
            <v>经济管理学院</v>
          </cell>
        </row>
        <row r="439">
          <cell r="D439" t="str">
            <v>32</v>
          </cell>
          <cell r="E439">
            <v>64</v>
          </cell>
          <cell r="F439" t="str">
            <v>会计2001会计2002</v>
          </cell>
          <cell r="G439" t="str">
            <v>专业选修</v>
          </cell>
          <cell r="U439" t="str">
            <v>蒋美琴1</v>
          </cell>
          <cell r="W439" t="str">
            <v>经济管理学院</v>
          </cell>
        </row>
        <row r="440">
          <cell r="D440" t="str">
            <v>32</v>
          </cell>
          <cell r="E440">
            <v>32</v>
          </cell>
          <cell r="F440" t="str">
            <v>人力2001</v>
          </cell>
          <cell r="G440" t="str">
            <v>专业选修</v>
          </cell>
          <cell r="U440" t="str">
            <v>蒋美琴2</v>
          </cell>
          <cell r="W440" t="str">
            <v>经济管理学院</v>
          </cell>
        </row>
        <row r="441">
          <cell r="D441" t="str">
            <v>32</v>
          </cell>
          <cell r="E441">
            <v>64</v>
          </cell>
          <cell r="F441" t="str">
            <v>市营2001市营2002</v>
          </cell>
          <cell r="G441" t="str">
            <v>专业选修</v>
          </cell>
          <cell r="U441" t="str">
            <v>陈通</v>
          </cell>
          <cell r="W441" t="str">
            <v>经济管理学院</v>
          </cell>
        </row>
        <row r="442">
          <cell r="C442" t="str">
            <v>创业机会识别与分析</v>
          </cell>
          <cell r="D442" t="str">
            <v>32</v>
          </cell>
          <cell r="E442">
            <v>25</v>
          </cell>
          <cell r="F442" t="str">
            <v>工商1901</v>
          </cell>
          <cell r="G442" t="str">
            <v>专业选修</v>
          </cell>
          <cell r="H442" t="str">
            <v>不开</v>
          </cell>
          <cell r="W442" t="str">
            <v>经济管理学院</v>
          </cell>
        </row>
        <row r="443">
          <cell r="C443" t="str">
            <v>综合商业计划书撰写</v>
          </cell>
          <cell r="D443" t="str">
            <v>32</v>
          </cell>
          <cell r="E443">
            <v>25</v>
          </cell>
          <cell r="F443" t="str">
            <v>工商1901</v>
          </cell>
          <cell r="G443" t="str">
            <v>专业选修</v>
          </cell>
          <cell r="I443" t="str">
            <v>否</v>
          </cell>
          <cell r="U443" t="str">
            <v>王清</v>
          </cell>
          <cell r="W443" t="str">
            <v>经济管理学院</v>
          </cell>
        </row>
        <row r="444">
          <cell r="C444" t="str">
            <v>领导力开发</v>
          </cell>
          <cell r="D444" t="str">
            <v>32</v>
          </cell>
          <cell r="E444">
            <v>47</v>
          </cell>
          <cell r="F444" t="str">
            <v>行政管理1901行政管理1902</v>
          </cell>
          <cell r="G444" t="str">
            <v>专业选修</v>
          </cell>
          <cell r="U444" t="str">
            <v>张爱武</v>
          </cell>
          <cell r="W444" t="str">
            <v>经济管理学院</v>
          </cell>
        </row>
        <row r="445">
          <cell r="D445" t="str">
            <v>32</v>
          </cell>
          <cell r="E445">
            <v>64</v>
          </cell>
          <cell r="F445" t="str">
            <v>人力1901人力1902</v>
          </cell>
          <cell r="G445" t="str">
            <v>专业选修</v>
          </cell>
          <cell r="U445" t="str">
            <v>张爱武</v>
          </cell>
          <cell r="W445" t="str">
            <v>经济管理学院</v>
          </cell>
        </row>
        <row r="446">
          <cell r="D446" t="str">
            <v>32</v>
          </cell>
          <cell r="E446">
            <v>125</v>
          </cell>
          <cell r="F446" t="str">
            <v>管理工程类2101管理工程类2102管理工程类2103管理工程类2104</v>
          </cell>
          <cell r="G446" t="str">
            <v>专业选修</v>
          </cell>
          <cell r="U446" t="str">
            <v>张爱武</v>
          </cell>
          <cell r="W446" t="str">
            <v>经济管理学院</v>
          </cell>
        </row>
        <row r="447">
          <cell r="C447" t="str">
            <v>跨文化管理</v>
          </cell>
          <cell r="D447" t="str">
            <v>32</v>
          </cell>
          <cell r="E447">
            <v>64</v>
          </cell>
          <cell r="F447" t="str">
            <v>人力1901人力1902</v>
          </cell>
          <cell r="G447" t="str">
            <v>专业选修</v>
          </cell>
          <cell r="I447" t="str">
            <v>否</v>
          </cell>
          <cell r="U447" t="str">
            <v>张爱武</v>
          </cell>
          <cell r="W447" t="str">
            <v>经济管理学院</v>
          </cell>
        </row>
        <row r="448">
          <cell r="C448" t="str">
            <v>新产品开发与质量管理</v>
          </cell>
          <cell r="D448" t="str">
            <v>32</v>
          </cell>
          <cell r="E448">
            <v>64</v>
          </cell>
          <cell r="F448" t="str">
            <v>市营2001市营2002</v>
          </cell>
          <cell r="G448" t="str">
            <v>专业选修</v>
          </cell>
          <cell r="I448" t="str">
            <v>否</v>
          </cell>
          <cell r="U448" t="str">
            <v>涂铭</v>
          </cell>
          <cell r="W448" t="str">
            <v>经济管理学院</v>
          </cell>
        </row>
        <row r="449">
          <cell r="C449" t="str">
            <v>新媒体营销</v>
          </cell>
          <cell r="D449" t="str">
            <v>32</v>
          </cell>
          <cell r="E449">
            <v>58</v>
          </cell>
          <cell r="F449" t="str">
            <v>市营1901市营1902</v>
          </cell>
          <cell r="G449" t="str">
            <v>专业选修</v>
          </cell>
          <cell r="I449" t="str">
            <v>否</v>
          </cell>
          <cell r="U449" t="str">
            <v>肖邦明</v>
          </cell>
          <cell r="W449" t="str">
            <v>经济管理学院</v>
          </cell>
        </row>
        <row r="450">
          <cell r="C450" t="str">
            <v>税务实验</v>
          </cell>
          <cell r="D450" t="str">
            <v>15</v>
          </cell>
          <cell r="E450">
            <v>62</v>
          </cell>
          <cell r="F450" t="str">
            <v>财管2001财管2002</v>
          </cell>
          <cell r="G450" t="str">
            <v>专业选修</v>
          </cell>
          <cell r="I450" t="str">
            <v>否</v>
          </cell>
          <cell r="U450" t="str">
            <v>邹萍</v>
          </cell>
          <cell r="W450" t="str">
            <v>经济管理学院</v>
          </cell>
        </row>
        <row r="451">
          <cell r="D451" t="str">
            <v>15</v>
          </cell>
          <cell r="E451">
            <v>64</v>
          </cell>
          <cell r="F451" t="str">
            <v>会计2001会计2002</v>
          </cell>
          <cell r="G451" t="str">
            <v>专业选修</v>
          </cell>
          <cell r="U451" t="str">
            <v>邹萍</v>
          </cell>
          <cell r="W451" t="str">
            <v>经济管理学院</v>
          </cell>
        </row>
        <row r="452">
          <cell r="C452" t="str">
            <v>商业数据挖掘实验</v>
          </cell>
          <cell r="D452" t="str">
            <v>15</v>
          </cell>
          <cell r="E452">
            <v>72</v>
          </cell>
          <cell r="F452" t="str">
            <v>经济统计1901经济统计1902</v>
          </cell>
          <cell r="G452" t="str">
            <v>专业选修</v>
          </cell>
          <cell r="I452" t="str">
            <v>否</v>
          </cell>
          <cell r="U452" t="str">
            <v>熊涛</v>
          </cell>
          <cell r="W452" t="str">
            <v>经济管理学院</v>
          </cell>
        </row>
        <row r="453">
          <cell r="C453" t="str">
            <v>管理研究方法与统计软件实验</v>
          </cell>
          <cell r="D453" t="str">
            <v>30</v>
          </cell>
          <cell r="E453">
            <v>62</v>
          </cell>
          <cell r="F453" t="str">
            <v>财管2001财管2002</v>
          </cell>
          <cell r="G453" t="str">
            <v>专业选修</v>
          </cell>
          <cell r="I453" t="str">
            <v>否</v>
          </cell>
          <cell r="U453" t="str">
            <v>蒋美琴1</v>
          </cell>
          <cell r="W453" t="str">
            <v>经济管理学院</v>
          </cell>
        </row>
        <row r="454">
          <cell r="D454" t="str">
            <v>30</v>
          </cell>
          <cell r="E454">
            <v>29</v>
          </cell>
          <cell r="F454" t="str">
            <v>工商2001</v>
          </cell>
          <cell r="G454" t="str">
            <v>专业选修</v>
          </cell>
          <cell r="U454" t="str">
            <v>骆元静</v>
          </cell>
          <cell r="W454" t="str">
            <v>经济管理学院</v>
          </cell>
        </row>
        <row r="455">
          <cell r="D455" t="str">
            <v>30</v>
          </cell>
          <cell r="E455">
            <v>64</v>
          </cell>
          <cell r="F455" t="str">
            <v>会计2001会计2002</v>
          </cell>
          <cell r="G455" t="str">
            <v>专业选修</v>
          </cell>
          <cell r="U455" t="str">
            <v>蒋美琴1</v>
          </cell>
          <cell r="W455" t="str">
            <v>经济管理学院</v>
          </cell>
        </row>
        <row r="456">
          <cell r="D456" t="str">
            <v>30</v>
          </cell>
          <cell r="E456">
            <v>32</v>
          </cell>
          <cell r="F456" t="str">
            <v>人力2001</v>
          </cell>
          <cell r="G456" t="str">
            <v>专业选修</v>
          </cell>
          <cell r="U456" t="str">
            <v>蒋美琴2</v>
          </cell>
          <cell r="W456" t="str">
            <v>经济管理学院</v>
          </cell>
        </row>
        <row r="457">
          <cell r="D457" t="str">
            <v>30</v>
          </cell>
          <cell r="E457">
            <v>64</v>
          </cell>
          <cell r="F457" t="str">
            <v>市营2001市营2002</v>
          </cell>
          <cell r="G457" t="str">
            <v>专业选修</v>
          </cell>
          <cell r="U457" t="str">
            <v>陈通</v>
          </cell>
          <cell r="W457" t="str">
            <v>经济管理学院</v>
          </cell>
        </row>
        <row r="458">
          <cell r="C458" t="str">
            <v>审计实验</v>
          </cell>
          <cell r="D458" t="str">
            <v>15</v>
          </cell>
          <cell r="E458">
            <v>72</v>
          </cell>
          <cell r="F458" t="str">
            <v>财管1901财管1902财管1903（洞）</v>
          </cell>
          <cell r="G458" t="str">
            <v>专业选修</v>
          </cell>
          <cell r="I458" t="str">
            <v>否</v>
          </cell>
          <cell r="U458" t="str">
            <v>王淅勤</v>
          </cell>
          <cell r="W458" t="str">
            <v>经济管理学院</v>
          </cell>
        </row>
        <row r="459">
          <cell r="D459" t="str">
            <v>15</v>
          </cell>
          <cell r="E459">
            <v>71</v>
          </cell>
          <cell r="F459" t="str">
            <v>会计1901会计1902会计1903（洞）</v>
          </cell>
          <cell r="G459" t="str">
            <v>专业选修</v>
          </cell>
          <cell r="U459" t="str">
            <v>王淅勤</v>
          </cell>
          <cell r="W459" t="str">
            <v>经济管理学院</v>
          </cell>
        </row>
        <row r="460">
          <cell r="C460" t="str">
            <v>实证会计研究方法</v>
          </cell>
          <cell r="D460" t="str">
            <v>32</v>
          </cell>
          <cell r="E460">
            <v>72</v>
          </cell>
          <cell r="F460" t="str">
            <v>财管1901财管1902财管1903（洞）</v>
          </cell>
          <cell r="G460" t="str">
            <v>专业选修</v>
          </cell>
          <cell r="I460" t="str">
            <v>否</v>
          </cell>
          <cell r="U460" t="str">
            <v>彭旋</v>
          </cell>
          <cell r="W460" t="str">
            <v>经济管理学院</v>
          </cell>
        </row>
        <row r="461">
          <cell r="D461" t="str">
            <v>32</v>
          </cell>
          <cell r="E461">
            <v>71</v>
          </cell>
          <cell r="F461" t="str">
            <v>会计1901会计1902会计1903（洞）</v>
          </cell>
          <cell r="G461" t="str">
            <v>专业选修</v>
          </cell>
          <cell r="U461" t="str">
            <v>彭旋</v>
          </cell>
          <cell r="W461" t="str">
            <v>经济管理学院</v>
          </cell>
        </row>
        <row r="462">
          <cell r="C462" t="str">
            <v>财务战略 </v>
          </cell>
          <cell r="D462" t="str">
            <v>40</v>
          </cell>
          <cell r="E462">
            <v>72</v>
          </cell>
          <cell r="F462" t="str">
            <v>财管1901财管1902财管1903（洞）</v>
          </cell>
          <cell r="G462" t="str">
            <v>专业选修</v>
          </cell>
          <cell r="I462" t="str">
            <v>否</v>
          </cell>
          <cell r="U462" t="str">
            <v>江新峰</v>
          </cell>
          <cell r="W462" t="str">
            <v>经济管理学院</v>
          </cell>
        </row>
        <row r="463">
          <cell r="D463" t="str">
            <v>40</v>
          </cell>
          <cell r="E463">
            <v>71</v>
          </cell>
          <cell r="F463" t="str">
            <v>会计1901会计1902会计1903（洞）</v>
          </cell>
          <cell r="G463" t="str">
            <v>专业选修</v>
          </cell>
          <cell r="U463" t="str">
            <v>江新峰</v>
          </cell>
          <cell r="W463" t="str">
            <v>经济管理学院</v>
          </cell>
        </row>
        <row r="464">
          <cell r="C464" t="str">
            <v>兼并与收购</v>
          </cell>
          <cell r="D464" t="str">
            <v>40</v>
          </cell>
          <cell r="E464">
            <v>72</v>
          </cell>
          <cell r="F464" t="str">
            <v>财管1901财管1902财管1903（洞）</v>
          </cell>
          <cell r="G464" t="str">
            <v>专业选修</v>
          </cell>
          <cell r="I464" t="str">
            <v>否</v>
          </cell>
          <cell r="U464" t="str">
            <v>熊毅</v>
          </cell>
          <cell r="W464" t="str">
            <v>经济管理学院</v>
          </cell>
        </row>
        <row r="465">
          <cell r="C465" t="str">
            <v>Excel 在财务管理中的应用</v>
          </cell>
          <cell r="D465" t="str">
            <v>32</v>
          </cell>
          <cell r="E465">
            <v>72</v>
          </cell>
          <cell r="F465" t="str">
            <v>财管1901财管1902财管1903（洞）</v>
          </cell>
          <cell r="G465" t="str">
            <v>专业选修</v>
          </cell>
          <cell r="K465" t="str">
            <v>EXCEL在财务管理中的应用</v>
          </cell>
          <cell r="L465" t="str">
            <v>张敦力,李银香,马光华编著</v>
          </cell>
          <cell r="M465" t="str">
            <v>中国人民大学出版社</v>
          </cell>
          <cell r="N465" t="str">
            <v>978-7-300-26514-8</v>
          </cell>
          <cell r="O465">
            <v>2019.01</v>
          </cell>
          <cell r="Q465" t="str">
            <v>否</v>
          </cell>
          <cell r="R465" t="str">
            <v>否</v>
          </cell>
          <cell r="T465" t="str">
            <v>否</v>
          </cell>
          <cell r="U465" t="str">
            <v>范依依</v>
          </cell>
          <cell r="W465" t="str">
            <v>经济管理学院</v>
          </cell>
        </row>
        <row r="466">
          <cell r="C466" t="str">
            <v>跨国公司财务</v>
          </cell>
          <cell r="D466" t="str">
            <v>32</v>
          </cell>
          <cell r="E466">
            <v>72</v>
          </cell>
          <cell r="F466" t="str">
            <v>财管1901财管1902财管1903（洞）</v>
          </cell>
          <cell r="G466" t="str">
            <v>专业选修</v>
          </cell>
          <cell r="I466" t="str">
            <v>否</v>
          </cell>
          <cell r="U466" t="str">
            <v>窦炜</v>
          </cell>
          <cell r="W466" t="str">
            <v>经济管理学院</v>
          </cell>
        </row>
        <row r="467">
          <cell r="C467" t="str">
            <v>STATA应用</v>
          </cell>
          <cell r="D467" t="str">
            <v>20</v>
          </cell>
          <cell r="E467">
            <v>74</v>
          </cell>
          <cell r="F467" t="str">
            <v>农经1901农经1902</v>
          </cell>
          <cell r="G467" t="str">
            <v>专业选修</v>
          </cell>
          <cell r="I467" t="str">
            <v>否</v>
          </cell>
          <cell r="U467" t="str">
            <v>周晶</v>
          </cell>
          <cell r="W467" t="str">
            <v>经济管理学院</v>
          </cell>
        </row>
        <row r="468">
          <cell r="D468" t="str">
            <v>20</v>
          </cell>
          <cell r="E468">
            <v>27</v>
          </cell>
          <cell r="F468" t="str">
            <v>2019张之洞班(文管)</v>
          </cell>
          <cell r="G468" t="str">
            <v>专业选修</v>
          </cell>
          <cell r="U468" t="str">
            <v>周晶</v>
          </cell>
          <cell r="W468" t="str">
            <v>经济管理学院</v>
          </cell>
        </row>
        <row r="469">
          <cell r="C469" t="str">
            <v>STATA应用实验</v>
          </cell>
          <cell r="D469" t="str">
            <v>30</v>
          </cell>
          <cell r="E469">
            <v>74</v>
          </cell>
          <cell r="F469" t="str">
            <v>农经1901农经1902</v>
          </cell>
          <cell r="G469" t="str">
            <v>专业选修</v>
          </cell>
          <cell r="I469" t="str">
            <v>否</v>
          </cell>
          <cell r="U469" t="str">
            <v>周晶</v>
          </cell>
          <cell r="W469" t="str">
            <v>经济管理学院</v>
          </cell>
        </row>
        <row r="470">
          <cell r="D470" t="str">
            <v>30</v>
          </cell>
          <cell r="E470">
            <v>27</v>
          </cell>
          <cell r="F470" t="str">
            <v>2019张之洞班(文管)</v>
          </cell>
          <cell r="G470" t="str">
            <v>专业选修</v>
          </cell>
          <cell r="U470" t="str">
            <v>周晶</v>
          </cell>
          <cell r="W470" t="str">
            <v>经济管理学院</v>
          </cell>
        </row>
        <row r="471">
          <cell r="C471" t="str">
            <v>食物经济学</v>
          </cell>
          <cell r="D471" t="str">
            <v>32</v>
          </cell>
          <cell r="E471">
            <v>74</v>
          </cell>
          <cell r="F471" t="str">
            <v>农经1901农经1902</v>
          </cell>
          <cell r="G471" t="str">
            <v>专业选修</v>
          </cell>
          <cell r="I471" t="str">
            <v>否</v>
          </cell>
          <cell r="U471" t="str">
            <v>王丽娜</v>
          </cell>
          <cell r="W471" t="str">
            <v>经济管理学院</v>
          </cell>
        </row>
        <row r="472">
          <cell r="D472" t="str">
            <v>32</v>
          </cell>
          <cell r="E472">
            <v>27</v>
          </cell>
          <cell r="F472" t="str">
            <v>2019张之洞班(文管)</v>
          </cell>
          <cell r="G472" t="str">
            <v>专业选修</v>
          </cell>
          <cell r="U472" t="str">
            <v>闵师</v>
          </cell>
          <cell r="W472" t="str">
            <v>经济管理学院</v>
          </cell>
        </row>
        <row r="473">
          <cell r="C473" t="str">
            <v>区域经济学</v>
          </cell>
          <cell r="D473" t="str">
            <v>32</v>
          </cell>
          <cell r="E473">
            <v>74</v>
          </cell>
          <cell r="F473" t="str">
            <v>经济1901经济1902经济1903（洞）</v>
          </cell>
          <cell r="G473" t="str">
            <v>必修</v>
          </cell>
          <cell r="K473" t="str">
            <v>区域经济学</v>
          </cell>
          <cell r="L473" t="str">
            <v>安虎森、孙久文、吴殿廷</v>
          </cell>
          <cell r="M473" t="str">
            <v>高等教育出版社</v>
          </cell>
          <cell r="N473" t="str">
            <v>978-7-04-048189-1</v>
          </cell>
          <cell r="O473">
            <v>2018</v>
          </cell>
          <cell r="Q473" t="str">
            <v>是</v>
          </cell>
          <cell r="R473" t="str">
            <v>否</v>
          </cell>
          <cell r="S473" t="str">
            <v>马工程教材</v>
          </cell>
          <cell r="T473" t="str">
            <v>否</v>
          </cell>
          <cell r="U473" t="str">
            <v>王玉泽</v>
          </cell>
          <cell r="V473">
            <v>1</v>
          </cell>
          <cell r="W473" t="str">
            <v>经济管理学院</v>
          </cell>
        </row>
        <row r="474">
          <cell r="C474" t="str">
            <v>农业企业经营管理学</v>
          </cell>
          <cell r="D474" t="str">
            <v>32</v>
          </cell>
          <cell r="E474">
            <v>68</v>
          </cell>
          <cell r="F474" t="str">
            <v>农经2001农经2002</v>
          </cell>
          <cell r="G474" t="str">
            <v>必修</v>
          </cell>
          <cell r="K474" t="str">
            <v>农业企业经营管理学</v>
          </cell>
          <cell r="L474" t="str">
            <v>蔡根女主编</v>
          </cell>
          <cell r="M474" t="str">
            <v>高等教育出版社</v>
          </cell>
          <cell r="N474" t="str">
            <v>978-7-04-041342-7</v>
          </cell>
          <cell r="O474">
            <v>2014.11</v>
          </cell>
          <cell r="P474">
            <v>3</v>
          </cell>
          <cell r="Q474" t="str">
            <v>否</v>
          </cell>
          <cell r="R474" t="str">
            <v>否</v>
          </cell>
          <cell r="S474" t="str">
            <v> 普通高等教育"十一五"规划教材，高等学校农业经济管理类核心课程教材</v>
          </cell>
          <cell r="T474" t="str">
            <v>否</v>
          </cell>
          <cell r="U474" t="str">
            <v>罗小锋</v>
          </cell>
          <cell r="W474" t="str">
            <v>经济管理学院</v>
          </cell>
        </row>
        <row r="475">
          <cell r="D475" t="str">
            <v>32</v>
          </cell>
          <cell r="E475">
            <v>35</v>
          </cell>
          <cell r="F475" t="str">
            <v>2020张之洞班（文管）</v>
          </cell>
          <cell r="G475" t="str">
            <v>必修</v>
          </cell>
          <cell r="U475" t="str">
            <v>何可</v>
          </cell>
          <cell r="W475" t="str">
            <v>经济管理学院</v>
          </cell>
        </row>
        <row r="476">
          <cell r="C476" t="str">
            <v>金融学</v>
          </cell>
          <cell r="D476">
            <v>48</v>
          </cell>
          <cell r="E476">
            <v>33</v>
          </cell>
          <cell r="F476" t="str">
            <v>2019张之洞班（智慧农业）</v>
          </cell>
          <cell r="G476" t="str">
            <v>专业选修</v>
          </cell>
          <cell r="K476" t="str">
            <v>金融学概论</v>
          </cell>
          <cell r="L476" t="str">
            <v>凌江怀</v>
          </cell>
          <cell r="M476" t="str">
            <v>高等教育出版社</v>
          </cell>
          <cell r="N476" t="str">
            <v>978-7-04-053838-0</v>
          </cell>
          <cell r="O476">
            <v>2020</v>
          </cell>
          <cell r="P476">
            <v>4</v>
          </cell>
          <cell r="Q476" t="str">
            <v>否</v>
          </cell>
          <cell r="R476" t="str">
            <v>否</v>
          </cell>
          <cell r="S476" t="str">
            <v>十五国家规划教材</v>
          </cell>
          <cell r="T476" t="str">
            <v>否</v>
          </cell>
          <cell r="U476" t="str">
            <v>熊学萍</v>
          </cell>
          <cell r="W476" t="str">
            <v>经济管理学院</v>
          </cell>
        </row>
        <row r="477">
          <cell r="C477" t="str">
            <v>中级宏观经济学A</v>
          </cell>
          <cell r="D477" t="str">
            <v>64</v>
          </cell>
          <cell r="E477">
            <v>35</v>
          </cell>
          <cell r="F477" t="str">
            <v>国贸1901</v>
          </cell>
          <cell r="G477" t="str">
            <v>专业选修</v>
          </cell>
          <cell r="I477" t="str">
            <v>否</v>
          </cell>
          <cell r="K477" t="str">
            <v>西方经济学(下册)</v>
          </cell>
          <cell r="L477" t="str">
            <v>《西方经济学》编写组</v>
          </cell>
          <cell r="M477" t="str">
            <v>高等教育出版社</v>
          </cell>
          <cell r="N477" t="str">
            <v>978-7-04-052554-0 </v>
          </cell>
          <cell r="O477" t="str">
            <v>2019-09-01</v>
          </cell>
          <cell r="P477" t="str">
            <v>2</v>
          </cell>
          <cell r="Q477" t="str">
            <v>是</v>
          </cell>
          <cell r="R477" t="str">
            <v>否</v>
          </cell>
          <cell r="S477" t="str">
            <v>马工程教材</v>
          </cell>
          <cell r="T477" t="str">
            <v>否</v>
          </cell>
          <cell r="U477" t="str">
            <v>张泽宇</v>
          </cell>
          <cell r="W477" t="str">
            <v>经济管理学院</v>
          </cell>
        </row>
        <row r="478">
          <cell r="D478" t="str">
            <v>64</v>
          </cell>
          <cell r="E478">
            <v>72</v>
          </cell>
          <cell r="F478" t="str">
            <v>经济统计1901经济统计1902</v>
          </cell>
          <cell r="G478" t="str">
            <v>专业选修</v>
          </cell>
          <cell r="U478" t="str">
            <v>张泽宇</v>
          </cell>
          <cell r="W478" t="str">
            <v>经济管理学院</v>
          </cell>
        </row>
        <row r="479">
          <cell r="D479" t="str">
            <v>64</v>
          </cell>
          <cell r="E479">
            <v>74</v>
          </cell>
          <cell r="F479" t="str">
            <v>经济1901经济1902经济1903（洞）</v>
          </cell>
          <cell r="G479" t="str">
            <v>专业选修</v>
          </cell>
          <cell r="U479" t="str">
            <v>张泽宇</v>
          </cell>
          <cell r="W479" t="str">
            <v>经济管理学院</v>
          </cell>
        </row>
        <row r="480">
          <cell r="D480" t="str">
            <v>64</v>
          </cell>
          <cell r="E480">
            <v>74</v>
          </cell>
          <cell r="F480" t="str">
            <v>农经1901农经1902</v>
          </cell>
          <cell r="G480" t="str">
            <v>专业选修</v>
          </cell>
          <cell r="U480" t="str">
            <v>张泽宇</v>
          </cell>
          <cell r="W480" t="str">
            <v>经济管理学院</v>
          </cell>
        </row>
        <row r="481">
          <cell r="D481" t="str">
            <v>64</v>
          </cell>
          <cell r="E481">
            <v>27</v>
          </cell>
          <cell r="F481" t="str">
            <v>2019张之洞班(文管)</v>
          </cell>
          <cell r="G481" t="str">
            <v>专业选修</v>
          </cell>
          <cell r="U481" t="str">
            <v>张泽宇</v>
          </cell>
          <cell r="W481" t="str">
            <v>经济管理学院</v>
          </cell>
        </row>
        <row r="482">
          <cell r="C482" t="str">
            <v>中级计量经济学</v>
          </cell>
          <cell r="D482" t="str">
            <v>64</v>
          </cell>
          <cell r="E482">
            <v>35</v>
          </cell>
          <cell r="F482" t="str">
            <v>国贸1901</v>
          </cell>
          <cell r="G482" t="str">
            <v>专业选修</v>
          </cell>
          <cell r="K482" t="str">
            <v>计量经济学及stata应用</v>
          </cell>
          <cell r="L482" t="str">
            <v>陈强</v>
          </cell>
          <cell r="M482" t="str">
            <v>高等教育出版社</v>
          </cell>
          <cell r="N482" t="str">
            <v>978-7-04-042751-6</v>
          </cell>
          <cell r="O482">
            <v>42186</v>
          </cell>
          <cell r="P482" t="str">
            <v>1</v>
          </cell>
          <cell r="Q482" t="str">
            <v>否</v>
          </cell>
          <cell r="R482" t="str">
            <v>否</v>
          </cell>
          <cell r="S482" t="str">
            <v>其他</v>
          </cell>
          <cell r="T482" t="str">
            <v>否</v>
          </cell>
          <cell r="U482" t="str">
            <v>郝壮</v>
          </cell>
          <cell r="V482">
            <v>2</v>
          </cell>
          <cell r="W482" t="str">
            <v>经济管理学院</v>
          </cell>
        </row>
        <row r="483">
          <cell r="D483" t="str">
            <v>64</v>
          </cell>
          <cell r="E483">
            <v>72</v>
          </cell>
          <cell r="F483" t="str">
            <v>经济统计1901经济统计1902</v>
          </cell>
          <cell r="G483" t="str">
            <v>专业选修</v>
          </cell>
          <cell r="U483" t="str">
            <v>郝壮</v>
          </cell>
          <cell r="W483" t="str">
            <v>经济管理学院</v>
          </cell>
        </row>
        <row r="484">
          <cell r="D484" t="str">
            <v>64</v>
          </cell>
          <cell r="E484">
            <v>74</v>
          </cell>
          <cell r="F484" t="str">
            <v>经济1901经济1902经济1903（洞）</v>
          </cell>
          <cell r="G484" t="str">
            <v>专业选修</v>
          </cell>
          <cell r="U484" t="str">
            <v>郝壮</v>
          </cell>
          <cell r="W484" t="str">
            <v>经济管理学院</v>
          </cell>
        </row>
        <row r="485">
          <cell r="D485" t="str">
            <v>64</v>
          </cell>
          <cell r="E485">
            <v>74</v>
          </cell>
          <cell r="F485" t="str">
            <v>农经1901农经1902</v>
          </cell>
          <cell r="G485" t="str">
            <v>专业选修</v>
          </cell>
          <cell r="U485" t="str">
            <v>郝壮</v>
          </cell>
          <cell r="W485" t="str">
            <v>经济管理学院</v>
          </cell>
        </row>
        <row r="486">
          <cell r="D486" t="str">
            <v>64</v>
          </cell>
          <cell r="E486">
            <v>27</v>
          </cell>
          <cell r="F486" t="str">
            <v>2019张之洞班(文管)</v>
          </cell>
          <cell r="G486" t="str">
            <v>专业选修</v>
          </cell>
          <cell r="U486" t="str">
            <v>郝壮</v>
          </cell>
          <cell r="W486" t="str">
            <v>经济管理学院</v>
          </cell>
        </row>
        <row r="487">
          <cell r="C487" t="str">
            <v>实验经济学</v>
          </cell>
          <cell r="D487" t="str">
            <v>32</v>
          </cell>
          <cell r="E487">
            <v>74</v>
          </cell>
          <cell r="F487" t="str">
            <v>农经1901农经1902</v>
          </cell>
          <cell r="G487" t="str">
            <v>专业选修</v>
          </cell>
          <cell r="H487" t="str">
            <v>停开</v>
          </cell>
          <cell r="W487" t="str">
            <v>经济管理学院</v>
          </cell>
        </row>
        <row r="488">
          <cell r="D488" t="str">
            <v>32</v>
          </cell>
          <cell r="E488">
            <v>27</v>
          </cell>
          <cell r="F488" t="str">
            <v>2019张之洞班(文管)</v>
          </cell>
          <cell r="G488" t="str">
            <v>专业选修</v>
          </cell>
          <cell r="H488" t="str">
            <v>停开</v>
          </cell>
          <cell r="W488" t="str">
            <v>经济管理学院</v>
          </cell>
        </row>
        <row r="489">
          <cell r="C489" t="str">
            <v>实验经济学实验</v>
          </cell>
          <cell r="D489" t="str">
            <v>30</v>
          </cell>
          <cell r="E489">
            <v>74</v>
          </cell>
          <cell r="F489" t="str">
            <v>农经1901农经1902</v>
          </cell>
          <cell r="G489" t="str">
            <v>专业选修</v>
          </cell>
          <cell r="H489" t="str">
            <v>停开</v>
          </cell>
          <cell r="W489" t="str">
            <v>经济管理学院</v>
          </cell>
        </row>
        <row r="490">
          <cell r="D490" t="str">
            <v>30</v>
          </cell>
          <cell r="E490">
            <v>27</v>
          </cell>
          <cell r="F490" t="str">
            <v>2019张之洞班(文管)</v>
          </cell>
          <cell r="G490" t="str">
            <v>专业选修</v>
          </cell>
          <cell r="H490" t="str">
            <v>停开</v>
          </cell>
          <cell r="W490" t="str">
            <v>经济管理学院</v>
          </cell>
        </row>
        <row r="491">
          <cell r="C491" t="str">
            <v>人口、资源与环境经济专题</v>
          </cell>
          <cell r="D491" t="str">
            <v>32</v>
          </cell>
          <cell r="E491">
            <v>27</v>
          </cell>
          <cell r="F491" t="str">
            <v>2019张之洞班(文管)</v>
          </cell>
          <cell r="G491" t="str">
            <v>专业选修</v>
          </cell>
          <cell r="I491" t="str">
            <v>否</v>
          </cell>
          <cell r="K491" t="str">
            <v>人口资源与环境经济学</v>
          </cell>
          <cell r="L491" t="str">
            <v>马中、刘学敏、白永秀</v>
          </cell>
          <cell r="M491" t="str">
            <v>高等教育出版社</v>
          </cell>
          <cell r="N491" t="str">
            <v>978-7-04-050888-8</v>
          </cell>
          <cell r="O491" t="str">
            <v>2019年</v>
          </cell>
          <cell r="P491" t="str">
            <v>第1版</v>
          </cell>
          <cell r="Q491" t="str">
            <v>是</v>
          </cell>
          <cell r="R491" t="str">
            <v>否</v>
          </cell>
          <cell r="S491" t="str">
            <v>马工程教材</v>
          </cell>
          <cell r="T491" t="str">
            <v>否</v>
          </cell>
          <cell r="U491" t="str">
            <v>王丽娜</v>
          </cell>
          <cell r="W491" t="str">
            <v>经济管理学院</v>
          </cell>
        </row>
        <row r="492">
          <cell r="C492" t="str">
            <v>企业管理理论前沿专题</v>
          </cell>
          <cell r="D492" t="str">
            <v>32</v>
          </cell>
          <cell r="E492">
            <v>27</v>
          </cell>
          <cell r="F492" t="str">
            <v>2019张之洞班(文管)</v>
          </cell>
          <cell r="G492" t="str">
            <v>专业选修</v>
          </cell>
          <cell r="H492" t="str">
            <v>停开</v>
          </cell>
          <cell r="W492" t="str">
            <v>经济管理学院</v>
          </cell>
        </row>
        <row r="493">
          <cell r="C493" t="str">
            <v>发展经济学</v>
          </cell>
          <cell r="D493" t="str">
            <v>48</v>
          </cell>
          <cell r="E493">
            <v>74</v>
          </cell>
          <cell r="F493" t="str">
            <v>农经1901农经1902</v>
          </cell>
          <cell r="G493" t="str">
            <v>专业选修</v>
          </cell>
          <cell r="K493" t="str">
            <v>发展经济学</v>
          </cell>
          <cell r="L493" t="str">
            <v>《发展经济学》编写组</v>
          </cell>
          <cell r="M493" t="str">
            <v>高等教育出版社</v>
          </cell>
          <cell r="N493" t="str">
            <v>978-7-04-052212-9</v>
          </cell>
          <cell r="O493" t="str">
            <v>2019-08-26</v>
          </cell>
          <cell r="P493" t="str">
            <v>1</v>
          </cell>
          <cell r="Q493" t="str">
            <v>是</v>
          </cell>
          <cell r="R493" t="str">
            <v>否</v>
          </cell>
          <cell r="S493" t="str">
            <v>马工程教材</v>
          </cell>
          <cell r="T493" t="str">
            <v>否</v>
          </cell>
          <cell r="U493" t="str">
            <v>杨福霞</v>
          </cell>
          <cell r="W493" t="str">
            <v>经济管理学院</v>
          </cell>
        </row>
        <row r="494">
          <cell r="D494" t="str">
            <v>48</v>
          </cell>
          <cell r="E494">
            <v>27</v>
          </cell>
          <cell r="F494" t="str">
            <v>2019张之洞班(文管)</v>
          </cell>
          <cell r="G494" t="str">
            <v>专业选修</v>
          </cell>
          <cell r="U494" t="str">
            <v>杨福霞</v>
          </cell>
          <cell r="W494" t="str">
            <v>经济管理学院</v>
          </cell>
        </row>
        <row r="495">
          <cell r="C495" t="str">
            <v>现代经济统计方法分析与应用</v>
          </cell>
          <cell r="D495" t="str">
            <v>48</v>
          </cell>
          <cell r="E495">
            <v>72</v>
          </cell>
          <cell r="F495" t="str">
            <v>经济统计1901经济统计1902</v>
          </cell>
          <cell r="G495" t="str">
            <v>必修</v>
          </cell>
          <cell r="I495" t="str">
            <v>否</v>
          </cell>
          <cell r="U495" t="str">
            <v>杨芷晴</v>
          </cell>
          <cell r="W495" t="str">
            <v>经济管理学院</v>
          </cell>
        </row>
        <row r="496">
          <cell r="C496" t="str">
            <v>组织文化管理</v>
          </cell>
          <cell r="D496" t="str">
            <v>32</v>
          </cell>
          <cell r="E496">
            <v>25</v>
          </cell>
          <cell r="F496" t="str">
            <v>工商1901</v>
          </cell>
          <cell r="G496" t="str">
            <v>专业选修</v>
          </cell>
          <cell r="H496" t="str">
            <v>停开</v>
          </cell>
          <cell r="I496" t="str">
            <v>否</v>
          </cell>
          <cell r="W496" t="str">
            <v>经济管理学院</v>
          </cell>
        </row>
        <row r="497">
          <cell r="C497" t="str">
            <v>会计学（下）</v>
          </cell>
          <cell r="D497" t="str">
            <v>32</v>
          </cell>
          <cell r="E497">
            <v>62</v>
          </cell>
          <cell r="F497" t="str">
            <v>财管2001财管2002</v>
          </cell>
          <cell r="G497" t="str">
            <v>必修</v>
          </cell>
          <cell r="K497" t="str">
            <v>中级财务会计（第7版）</v>
          </cell>
          <cell r="L497" t="str">
            <v>刘永泽，陈立军</v>
          </cell>
          <cell r="M497" t="str">
            <v>东北财经大学出版社</v>
          </cell>
          <cell r="N497" t="str">
            <v>978-7-56-544228-5</v>
          </cell>
          <cell r="O497">
            <v>44409</v>
          </cell>
          <cell r="P497" t="str">
            <v>第7版</v>
          </cell>
          <cell r="Q497" t="str">
            <v>否</v>
          </cell>
          <cell r="R497" t="str">
            <v>否</v>
          </cell>
          <cell r="S497" t="str">
            <v>国家级精品教材</v>
          </cell>
          <cell r="T497" t="str">
            <v>否</v>
          </cell>
          <cell r="U497" t="str">
            <v>彭旋</v>
          </cell>
          <cell r="V497">
            <v>2</v>
          </cell>
          <cell r="W497" t="str">
            <v>经济管理学院</v>
          </cell>
        </row>
        <row r="498">
          <cell r="D498" t="str">
            <v>32</v>
          </cell>
          <cell r="E498">
            <v>64</v>
          </cell>
          <cell r="F498" t="str">
            <v>会计2001会计2002</v>
          </cell>
          <cell r="G498" t="str">
            <v>必修</v>
          </cell>
          <cell r="U498" t="str">
            <v>李利</v>
          </cell>
          <cell r="W498" t="str">
            <v>经济管理学院</v>
          </cell>
        </row>
        <row r="499">
          <cell r="D499" t="str">
            <v>32</v>
          </cell>
          <cell r="E499">
            <v>64</v>
          </cell>
          <cell r="F499" t="str">
            <v>市营2001市营2002</v>
          </cell>
          <cell r="G499" t="str">
            <v>专业选修</v>
          </cell>
          <cell r="U499" t="str">
            <v>李利</v>
          </cell>
          <cell r="W499" t="str">
            <v>经济管理学院</v>
          </cell>
        </row>
        <row r="500">
          <cell r="C500" t="str">
            <v>商业数据挖掘</v>
          </cell>
          <cell r="D500" t="str">
            <v>32</v>
          </cell>
          <cell r="E500">
            <v>72</v>
          </cell>
          <cell r="F500" t="str">
            <v>经济统计1901经济统计1902</v>
          </cell>
          <cell r="G500" t="str">
            <v>专业选修</v>
          </cell>
          <cell r="K500" t="str">
            <v>数据挖掘概念与技术</v>
          </cell>
          <cell r="L500" t="str">
            <v>范明、孟小峰</v>
          </cell>
          <cell r="M500" t="str">
            <v>机械工业出版社</v>
          </cell>
          <cell r="N500" t="str">
            <v>978-7-111-39140-1</v>
          </cell>
          <cell r="O500">
            <v>41122</v>
          </cell>
          <cell r="P500">
            <v>3</v>
          </cell>
          <cell r="Q500" t="str">
            <v>否</v>
          </cell>
          <cell r="R500" t="str">
            <v>否</v>
          </cell>
          <cell r="S500" t="str">
            <v>计算机科学丛书</v>
          </cell>
          <cell r="T500" t="str">
            <v>否</v>
          </cell>
          <cell r="U500" t="str">
            <v>熊涛</v>
          </cell>
          <cell r="W500" t="str">
            <v>经济管理学院</v>
          </cell>
        </row>
        <row r="501">
          <cell r="C501" t="str">
            <v>固定收益证券</v>
          </cell>
          <cell r="D501" t="str">
            <v>32</v>
          </cell>
          <cell r="E501">
            <v>72</v>
          </cell>
          <cell r="F501" t="str">
            <v>财管1901财管1902财管1903（洞）</v>
          </cell>
          <cell r="G501" t="str">
            <v>专业选修</v>
          </cell>
          <cell r="I501" t="str">
            <v>否</v>
          </cell>
          <cell r="U501" t="str">
            <v>孔凤英</v>
          </cell>
          <cell r="W501" t="str">
            <v>经济管理学院</v>
          </cell>
        </row>
        <row r="502">
          <cell r="C502" t="str">
            <v>销售管理</v>
          </cell>
          <cell r="D502" t="str">
            <v>32</v>
          </cell>
          <cell r="E502">
            <v>58</v>
          </cell>
          <cell r="F502" t="str">
            <v>市营1901市营1902</v>
          </cell>
          <cell r="G502" t="str">
            <v>专业选修</v>
          </cell>
          <cell r="K502" t="str">
            <v>销售管理</v>
          </cell>
          <cell r="L502" t="str">
            <v>熊银解</v>
          </cell>
          <cell r="M502" t="str">
            <v>高教</v>
          </cell>
          <cell r="N502" t="str">
            <v>978-7-04-048923-1</v>
          </cell>
          <cell r="O502" t="str">
            <v>2017-12-01</v>
          </cell>
          <cell r="P502" t="str">
            <v>4</v>
          </cell>
          <cell r="Q502" t="str">
            <v>否</v>
          </cell>
          <cell r="R502" t="str">
            <v>是</v>
          </cell>
          <cell r="S502" t="str">
            <v>“十一五”国家规划教材</v>
          </cell>
          <cell r="T502" t="str">
            <v>否</v>
          </cell>
          <cell r="U502" t="str">
            <v>熊银解</v>
          </cell>
          <cell r="W502" t="str">
            <v>经济管理学院</v>
          </cell>
        </row>
        <row r="503">
          <cell r="C503" t="str">
            <v>投资学</v>
          </cell>
          <cell r="D503" t="str">
            <v>32</v>
          </cell>
          <cell r="E503">
            <v>74</v>
          </cell>
          <cell r="F503" t="str">
            <v>经济1901经济1902经济1903（洞）</v>
          </cell>
          <cell r="G503" t="str">
            <v>专业选修</v>
          </cell>
          <cell r="K503" t="str">
            <v>投资学(第9版精要版)</v>
          </cell>
          <cell r="L503" t="str">
            <v>（美）滋维.博迪（Z...</v>
          </cell>
          <cell r="M503" t="str">
            <v>机械工业出版社</v>
          </cell>
          <cell r="N503" t="str">
            <v>978-7-111-48772-2</v>
          </cell>
          <cell r="O503">
            <v>42005</v>
          </cell>
          <cell r="P503">
            <v>9</v>
          </cell>
          <cell r="Q503" t="str">
            <v>否</v>
          </cell>
          <cell r="R503" t="str">
            <v>否</v>
          </cell>
          <cell r="T503" t="str">
            <v>否</v>
          </cell>
          <cell r="U503" t="str">
            <v>马春艳</v>
          </cell>
          <cell r="W503" t="str">
            <v>经济管理学院</v>
          </cell>
        </row>
        <row r="504">
          <cell r="D504" t="str">
            <v>32</v>
          </cell>
          <cell r="E504">
            <v>33</v>
          </cell>
          <cell r="F504" t="str">
            <v>2019张之洞班（智慧农业）</v>
          </cell>
          <cell r="G504" t="str">
            <v>专业选修</v>
          </cell>
          <cell r="H504" t="str">
            <v>停开</v>
          </cell>
          <cell r="U504" t="str">
            <v>马春艳</v>
          </cell>
          <cell r="W504" t="str">
            <v>经济管理学院</v>
          </cell>
        </row>
        <row r="505">
          <cell r="C505" t="str">
            <v>管理会计信息化</v>
          </cell>
          <cell r="D505" t="str">
            <v>32</v>
          </cell>
          <cell r="E505">
            <v>72</v>
          </cell>
          <cell r="F505" t="str">
            <v>财管1901财管1902财管1903（洞）</v>
          </cell>
          <cell r="G505" t="str">
            <v>专业选修</v>
          </cell>
          <cell r="I505" t="str">
            <v>否</v>
          </cell>
          <cell r="U505" t="str">
            <v>熊毅</v>
          </cell>
          <cell r="W505" t="str">
            <v>经济管理学院</v>
          </cell>
        </row>
        <row r="506">
          <cell r="D506" t="str">
            <v>32</v>
          </cell>
          <cell r="E506">
            <v>71</v>
          </cell>
          <cell r="F506" t="str">
            <v>会计1901会计1902会计1903（洞）</v>
          </cell>
          <cell r="G506" t="str">
            <v>专业选修</v>
          </cell>
          <cell r="U506" t="str">
            <v>窦炜</v>
          </cell>
          <cell r="W506" t="str">
            <v>经济管理学院</v>
          </cell>
        </row>
        <row r="507">
          <cell r="C507" t="str">
            <v>财务管理信息化</v>
          </cell>
          <cell r="D507" t="str">
            <v>32</v>
          </cell>
          <cell r="E507">
            <v>72</v>
          </cell>
          <cell r="F507" t="str">
            <v>财管1901财管1902财管1903（洞）</v>
          </cell>
          <cell r="G507" t="str">
            <v>专业选修</v>
          </cell>
          <cell r="H507" t="str">
            <v>停开</v>
          </cell>
          <cell r="W507" t="str">
            <v>经济管理学院</v>
          </cell>
        </row>
        <row r="508">
          <cell r="D508" t="str">
            <v>32</v>
          </cell>
          <cell r="E508">
            <v>71</v>
          </cell>
          <cell r="F508" t="str">
            <v>会计1901会计1902会计1903（洞）</v>
          </cell>
          <cell r="G508" t="str">
            <v>专业选修</v>
          </cell>
          <cell r="H508" t="str">
            <v>停开</v>
          </cell>
          <cell r="W508" t="str">
            <v>经济管理学院</v>
          </cell>
        </row>
        <row r="509">
          <cell r="C509" t="str">
            <v>税务基础</v>
          </cell>
          <cell r="D509" t="str">
            <v>56</v>
          </cell>
          <cell r="E509">
            <v>62</v>
          </cell>
          <cell r="F509" t="str">
            <v>财管2001财管2002</v>
          </cell>
          <cell r="G509" t="str">
            <v>专业选修</v>
          </cell>
          <cell r="K509" t="str">
            <v>税法</v>
          </cell>
          <cell r="L509" t="str">
            <v>梁文涛主编</v>
          </cell>
          <cell r="M509" t="str">
            <v>中国人民大学出版社</v>
          </cell>
          <cell r="N509" t="str">
            <v>978-7-300-28435-4</v>
          </cell>
          <cell r="O509">
            <v>42736</v>
          </cell>
          <cell r="P509">
            <v>3</v>
          </cell>
          <cell r="Q509" t="str">
            <v>否</v>
          </cell>
          <cell r="R509" t="str">
            <v>否</v>
          </cell>
          <cell r="S509" t="str">
            <v>“十三五”普通高等普通高等教育应用型规划教材</v>
          </cell>
          <cell r="T509" t="str">
            <v>否</v>
          </cell>
          <cell r="U509" t="str">
            <v>唐梅</v>
          </cell>
          <cell r="W509" t="str">
            <v>经济管理学院</v>
          </cell>
        </row>
        <row r="510">
          <cell r="D510" t="str">
            <v>56</v>
          </cell>
          <cell r="E510">
            <v>64</v>
          </cell>
          <cell r="F510" t="str">
            <v>会计2001会计2002</v>
          </cell>
          <cell r="G510" t="str">
            <v>专业选修</v>
          </cell>
          <cell r="U510" t="str">
            <v>李思呈</v>
          </cell>
          <cell r="W510" t="str">
            <v>经济管理学院</v>
          </cell>
        </row>
        <row r="511">
          <cell r="C511" t="str">
            <v>智能财务共享</v>
          </cell>
          <cell r="D511" t="str">
            <v>53</v>
          </cell>
          <cell r="E511">
            <v>72</v>
          </cell>
          <cell r="F511" t="str">
            <v>财管1901财管1902财管1903（洞）</v>
          </cell>
          <cell r="G511" t="str">
            <v>专业选修</v>
          </cell>
          <cell r="K511" t="str">
            <v>财务共享实训教程</v>
          </cell>
          <cell r="L511" t="str">
            <v>马建军</v>
          </cell>
          <cell r="M511" t="str">
            <v>电子工业出版社</v>
          </cell>
          <cell r="N511" t="str">
            <v>9787121324437</v>
          </cell>
          <cell r="O511">
            <v>42979</v>
          </cell>
          <cell r="P511">
            <v>1</v>
          </cell>
          <cell r="Q511" t="str">
            <v>否</v>
          </cell>
          <cell r="R511" t="str">
            <v>否</v>
          </cell>
          <cell r="U511" t="str">
            <v>唐梅</v>
          </cell>
          <cell r="W511" t="str">
            <v>经济管理学院</v>
          </cell>
        </row>
        <row r="512">
          <cell r="C512" t="str">
            <v>农业经济学</v>
          </cell>
          <cell r="D512" t="str">
            <v>32</v>
          </cell>
          <cell r="E512">
            <v>68</v>
          </cell>
          <cell r="F512" t="str">
            <v>经济2001经济2002</v>
          </cell>
          <cell r="G512" t="str">
            <v>专业选修</v>
          </cell>
          <cell r="K512" t="str">
            <v>现代农业经济学</v>
          </cell>
          <cell r="L512" t="str">
            <v>郑炎成</v>
          </cell>
          <cell r="M512" t="str">
            <v>中国农业出版社</v>
          </cell>
          <cell r="N512" t="str">
            <v>978-7-109-27713-7</v>
          </cell>
          <cell r="O512">
            <v>2021.02</v>
          </cell>
          <cell r="P512">
            <v>4</v>
          </cell>
          <cell r="Q512" t="str">
            <v>否</v>
          </cell>
          <cell r="R512" t="str">
            <v>是</v>
          </cell>
          <cell r="S512" t="str">
            <v>“十三五”国家规划教材/全国高等农业院校优秀教材</v>
          </cell>
          <cell r="T512" t="str">
            <v>否</v>
          </cell>
          <cell r="U512" t="str">
            <v>曹明宏</v>
          </cell>
          <cell r="W512" t="str">
            <v>经济管理学院</v>
          </cell>
        </row>
        <row r="513">
          <cell r="C513" t="str">
            <v>荣誉研究项目</v>
          </cell>
          <cell r="D513" t="str">
            <v>128</v>
          </cell>
          <cell r="E513">
            <v>69</v>
          </cell>
          <cell r="F513" t="str">
            <v>国际营销1801国际营销1802</v>
          </cell>
          <cell r="G513" t="str">
            <v>必修</v>
          </cell>
          <cell r="I513" t="str">
            <v>否</v>
          </cell>
          <cell r="W513" t="str">
            <v>经济管理学院</v>
          </cell>
        </row>
        <row r="514">
          <cell r="C514" t="str">
            <v>营销原理</v>
          </cell>
          <cell r="D514" t="str">
            <v>50</v>
          </cell>
          <cell r="E514">
            <v>80</v>
          </cell>
          <cell r="F514" t="str">
            <v>国际营销2001国际营销2002</v>
          </cell>
          <cell r="G514" t="str">
            <v>必修</v>
          </cell>
          <cell r="I514" t="str">
            <v>否</v>
          </cell>
          <cell r="U514" t="str">
            <v>池韵佳</v>
          </cell>
          <cell r="W514" t="str">
            <v>经济管理学院</v>
          </cell>
        </row>
        <row r="515">
          <cell r="C515" t="str">
            <v>金融决策</v>
          </cell>
          <cell r="D515" t="str">
            <v>50</v>
          </cell>
          <cell r="E515">
            <v>76</v>
          </cell>
          <cell r="F515" t="str">
            <v>国际营销1901国际营销1902</v>
          </cell>
          <cell r="G515" t="str">
            <v>必修</v>
          </cell>
          <cell r="I515" t="str">
            <v>否</v>
          </cell>
          <cell r="U515" t="str">
            <v>张巍</v>
          </cell>
          <cell r="W515" t="str">
            <v>经济管理学院</v>
          </cell>
        </row>
        <row r="516">
          <cell r="C516" t="str">
            <v>营销传播</v>
          </cell>
          <cell r="D516" t="str">
            <v>50</v>
          </cell>
          <cell r="E516">
            <v>76</v>
          </cell>
          <cell r="F516" t="str">
            <v>国际营销1901国际营销1902</v>
          </cell>
          <cell r="G516" t="str">
            <v>必修</v>
          </cell>
          <cell r="I516" t="str">
            <v>否</v>
          </cell>
          <cell r="U516" t="str">
            <v>李万君</v>
          </cell>
          <cell r="W516" t="str">
            <v>经济管理学院</v>
          </cell>
        </row>
        <row r="517">
          <cell r="C517" t="str">
            <v>新产品开发</v>
          </cell>
          <cell r="D517" t="str">
            <v>50</v>
          </cell>
          <cell r="E517">
            <v>76</v>
          </cell>
          <cell r="F517" t="str">
            <v>国际营销1901国际营销1902</v>
          </cell>
          <cell r="G517" t="str">
            <v>专业选修</v>
          </cell>
          <cell r="I517" t="str">
            <v>否</v>
          </cell>
          <cell r="U517" t="str">
            <v>岳海龙</v>
          </cell>
          <cell r="W517" t="str">
            <v>经济管理学院</v>
          </cell>
        </row>
        <row r="518">
          <cell r="C518" t="str">
            <v>企业创办和发展（选修）</v>
          </cell>
          <cell r="D518" t="str">
            <v>50</v>
          </cell>
          <cell r="E518">
            <v>76</v>
          </cell>
          <cell r="F518" t="str">
            <v>国际营销1901国际营销1902</v>
          </cell>
          <cell r="G518" t="str">
            <v>专业选修</v>
          </cell>
          <cell r="H518" t="str">
            <v>不开</v>
          </cell>
          <cell r="W518" t="str">
            <v>经济管理学院</v>
          </cell>
        </row>
        <row r="519">
          <cell r="C519" t="str">
            <v>专业文献阅读(会计专业)</v>
          </cell>
          <cell r="D519" t="str">
            <v>160</v>
          </cell>
          <cell r="E519">
            <v>35</v>
          </cell>
          <cell r="F519" t="str">
            <v>国贸1901</v>
          </cell>
          <cell r="G519" t="str">
            <v>必修</v>
          </cell>
          <cell r="I519" t="str">
            <v>否</v>
          </cell>
          <cell r="U519" t="str">
            <v>朱再清</v>
          </cell>
          <cell r="W519" t="str">
            <v>经济管理学院</v>
          </cell>
        </row>
        <row r="520">
          <cell r="C520" t="str">
            <v>专业文献阅读(会计专业)</v>
          </cell>
          <cell r="D520" t="str">
            <v>160</v>
          </cell>
          <cell r="E520">
            <v>72</v>
          </cell>
          <cell r="F520" t="str">
            <v>经济统计1901经济统计1902</v>
          </cell>
          <cell r="G520" t="str">
            <v>必修</v>
          </cell>
          <cell r="I520" t="str">
            <v>否</v>
          </cell>
          <cell r="U520" t="str">
            <v>张泽宇1班、聂飞2班</v>
          </cell>
          <cell r="W520" t="str">
            <v>经济管理学院</v>
          </cell>
        </row>
        <row r="521">
          <cell r="C521" t="str">
            <v>专业文献阅读(会计专业)</v>
          </cell>
          <cell r="D521" t="str">
            <v>160</v>
          </cell>
          <cell r="E521">
            <v>74</v>
          </cell>
          <cell r="F521" t="str">
            <v>经济1901经济1902经济1903（洞）</v>
          </cell>
          <cell r="G521" t="str">
            <v>必修</v>
          </cell>
          <cell r="I521" t="str">
            <v>否</v>
          </cell>
          <cell r="U521" t="str">
            <v>马强1班合洞班、贺娟2班</v>
          </cell>
          <cell r="W521" t="str">
            <v>经济管理学院</v>
          </cell>
        </row>
        <row r="522">
          <cell r="C522" t="str">
            <v>专业文献阅读(会计专业)</v>
          </cell>
          <cell r="D522" t="str">
            <v>160</v>
          </cell>
          <cell r="E522">
            <v>74</v>
          </cell>
          <cell r="F522" t="str">
            <v>农经1901农经1902</v>
          </cell>
          <cell r="G522" t="str">
            <v>必修</v>
          </cell>
          <cell r="I522" t="str">
            <v>否</v>
          </cell>
          <cell r="U522" t="str">
            <v>杨志海</v>
          </cell>
          <cell r="W522" t="str">
            <v>经济管理学院</v>
          </cell>
        </row>
        <row r="523">
          <cell r="C523" t="str">
            <v>专业文献阅读(会计专业)</v>
          </cell>
          <cell r="D523" t="str">
            <v>160</v>
          </cell>
          <cell r="E523">
            <v>27</v>
          </cell>
          <cell r="F523" t="str">
            <v>2019张之洞班(文管)</v>
          </cell>
          <cell r="G523" t="str">
            <v>必修</v>
          </cell>
          <cell r="I523" t="str">
            <v>否</v>
          </cell>
          <cell r="U523" t="str">
            <v>杨志海</v>
          </cell>
          <cell r="W523" t="str">
            <v>经济管理学院</v>
          </cell>
        </row>
        <row r="524">
          <cell r="C524" t="str">
            <v>管理决策模拟</v>
          </cell>
          <cell r="D524" t="str">
            <v>40</v>
          </cell>
          <cell r="E524">
            <v>25</v>
          </cell>
          <cell r="F524" t="str">
            <v>工商1901</v>
          </cell>
          <cell r="G524" t="str">
            <v>必修</v>
          </cell>
          <cell r="I524" t="str">
            <v>否</v>
          </cell>
          <cell r="U524" t="str">
            <v>何德华</v>
          </cell>
          <cell r="W524" t="str">
            <v>经济管理学院</v>
          </cell>
        </row>
        <row r="525">
          <cell r="C525" t="str">
            <v>人力资源管理模拟实验</v>
          </cell>
          <cell r="D525" t="str">
            <v>30</v>
          </cell>
          <cell r="E525">
            <v>64</v>
          </cell>
          <cell r="F525" t="str">
            <v>人力1901人力1902</v>
          </cell>
          <cell r="G525" t="str">
            <v>必修</v>
          </cell>
          <cell r="I525" t="str">
            <v>否</v>
          </cell>
          <cell r="U525" t="str">
            <v>张爱武</v>
          </cell>
          <cell r="W525" t="str">
            <v>经济管理学院</v>
          </cell>
        </row>
        <row r="526">
          <cell r="C526" t="str">
            <v>证券投资实训</v>
          </cell>
          <cell r="D526" t="str">
            <v/>
          </cell>
          <cell r="E526">
            <v>74</v>
          </cell>
          <cell r="F526" t="str">
            <v>经济1901经济1902经济1903（洞）</v>
          </cell>
          <cell r="G526" t="str">
            <v>必修</v>
          </cell>
          <cell r="I526" t="str">
            <v>否</v>
          </cell>
          <cell r="U526" t="str">
            <v>马春艳</v>
          </cell>
          <cell r="W526" t="str">
            <v>经济管理学院</v>
          </cell>
        </row>
        <row r="527">
          <cell r="C527" t="str">
            <v>专业核心技能竞赛（课外）</v>
          </cell>
          <cell r="D527" t="str">
            <v/>
          </cell>
          <cell r="E527">
            <v>21</v>
          </cell>
          <cell r="F527" t="str">
            <v>2018张之洞班(文管)</v>
          </cell>
          <cell r="G527" t="str">
            <v>必修</v>
          </cell>
          <cell r="I527" t="str">
            <v>否</v>
          </cell>
          <cell r="U527" t="str">
            <v>李学婷</v>
          </cell>
          <cell r="W527" t="str">
            <v>经济管理学院</v>
          </cell>
        </row>
        <row r="528">
          <cell r="C528" t="str">
            <v>专业核心技能竞赛（课外）</v>
          </cell>
          <cell r="D528" t="str">
            <v/>
          </cell>
          <cell r="E528">
            <v>27</v>
          </cell>
          <cell r="F528" t="str">
            <v>2019张之洞班(文管)</v>
          </cell>
          <cell r="G528" t="str">
            <v>必修</v>
          </cell>
          <cell r="I528" t="str">
            <v>否</v>
          </cell>
          <cell r="U528" t="str">
            <v>李学婷</v>
          </cell>
          <cell r="W528" t="str">
            <v>经济管理学院</v>
          </cell>
        </row>
        <row r="529">
          <cell r="C529" t="str">
            <v>专业核心技能竞赛（课外）</v>
          </cell>
          <cell r="D529" t="str">
            <v/>
          </cell>
          <cell r="E529">
            <v>35</v>
          </cell>
          <cell r="F529" t="str">
            <v>2020张之洞班（文管）</v>
          </cell>
          <cell r="G529" t="str">
            <v>必修</v>
          </cell>
          <cell r="I529" t="str">
            <v>否</v>
          </cell>
          <cell r="U529" t="str">
            <v>李学婷</v>
          </cell>
          <cell r="W529" t="str">
            <v>经济管理学院</v>
          </cell>
        </row>
        <row r="530">
          <cell r="C530" t="str">
            <v>工商管理专业文献阅读</v>
          </cell>
          <cell r="D530" t="str">
            <v>36</v>
          </cell>
          <cell r="E530">
            <v>25</v>
          </cell>
          <cell r="F530" t="str">
            <v>工商1901</v>
          </cell>
          <cell r="G530" t="str">
            <v>必修</v>
          </cell>
          <cell r="I530" t="str">
            <v>否</v>
          </cell>
          <cell r="U530" t="str">
            <v>徐娟、张露</v>
          </cell>
          <cell r="W530" t="str">
            <v>经济管理学院</v>
          </cell>
        </row>
        <row r="531">
          <cell r="C531" t="str">
            <v>人力专业文献阅读</v>
          </cell>
          <cell r="D531" t="str">
            <v>36</v>
          </cell>
          <cell r="E531">
            <v>64</v>
          </cell>
          <cell r="F531" t="str">
            <v>人力1901人力1902</v>
          </cell>
          <cell r="G531" t="str">
            <v>必修</v>
          </cell>
          <cell r="I531" t="str">
            <v>否</v>
          </cell>
          <cell r="U531" t="str">
            <v>蒋美琴、王勇</v>
          </cell>
          <cell r="W531" t="str">
            <v>经济管理学院</v>
          </cell>
        </row>
        <row r="532">
          <cell r="C532" t="str">
            <v>科研案例分析</v>
          </cell>
          <cell r="D532" t="str">
            <v>16</v>
          </cell>
          <cell r="E532">
            <v>74</v>
          </cell>
          <cell r="F532" t="str">
            <v>农经1901农经1902</v>
          </cell>
          <cell r="G532" t="str">
            <v>必修</v>
          </cell>
          <cell r="I532" t="str">
            <v>否</v>
          </cell>
          <cell r="U532" t="str">
            <v>张俊飚（一周一次，一次连着四节课）</v>
          </cell>
          <cell r="W532" t="str">
            <v>经济管理学院</v>
          </cell>
        </row>
        <row r="533">
          <cell r="C533" t="str">
            <v>科研案例分析</v>
          </cell>
          <cell r="D533" t="str">
            <v>16</v>
          </cell>
          <cell r="E533">
            <v>58</v>
          </cell>
          <cell r="F533" t="str">
            <v>市营1901市营1902</v>
          </cell>
          <cell r="G533" t="str">
            <v>必修</v>
          </cell>
          <cell r="U533" t="str">
            <v>涂铭1；余樱2</v>
          </cell>
          <cell r="W533" t="str">
            <v>经济管理学院</v>
          </cell>
        </row>
        <row r="534">
          <cell r="C534" t="str">
            <v>科研案例分析</v>
          </cell>
          <cell r="D534" t="str">
            <v>16</v>
          </cell>
          <cell r="E534">
            <v>27</v>
          </cell>
          <cell r="F534" t="str">
            <v>2019张之洞班(文管)</v>
          </cell>
          <cell r="G534" t="str">
            <v>必修</v>
          </cell>
          <cell r="U534" t="str">
            <v>张俊飚（一周一次，一次连着四节课）</v>
          </cell>
          <cell r="W534" t="str">
            <v>经济管理学院</v>
          </cell>
        </row>
        <row r="535">
          <cell r="C535" t="str">
            <v>营销经典文献阅读</v>
          </cell>
          <cell r="D535" t="str">
            <v>32</v>
          </cell>
          <cell r="E535">
            <v>58</v>
          </cell>
          <cell r="F535" t="str">
            <v>市营1901市营1902</v>
          </cell>
          <cell r="G535" t="str">
            <v>必修</v>
          </cell>
          <cell r="I535" t="str">
            <v>否</v>
          </cell>
          <cell r="U535" t="str">
            <v>李春成1、龚旋2</v>
          </cell>
          <cell r="W535" t="str">
            <v>经济管理学院</v>
          </cell>
        </row>
        <row r="536">
          <cell r="C536" t="str">
            <v>初级财务决策模拟</v>
          </cell>
          <cell r="D536" t="str">
            <v>30</v>
          </cell>
          <cell r="E536">
            <v>62</v>
          </cell>
          <cell r="F536" t="str">
            <v>财管2001财管2002</v>
          </cell>
          <cell r="G536" t="str">
            <v>必修</v>
          </cell>
          <cell r="I536" t="str">
            <v>否</v>
          </cell>
          <cell r="U536" t="str">
            <v>李利</v>
          </cell>
          <cell r="W536" t="str">
            <v>经济管理学院</v>
          </cell>
        </row>
        <row r="537">
          <cell r="C537" t="str">
            <v>初级财务决策模拟</v>
          </cell>
          <cell r="D537" t="str">
            <v>30</v>
          </cell>
          <cell r="E537">
            <v>64</v>
          </cell>
          <cell r="F537" t="str">
            <v>会计2001会计2002</v>
          </cell>
          <cell r="G537" t="str">
            <v>必修</v>
          </cell>
          <cell r="I537" t="str">
            <v>否</v>
          </cell>
          <cell r="U537" t="str">
            <v>范依依</v>
          </cell>
          <cell r="W537" t="str">
            <v>经济管理学院</v>
          </cell>
        </row>
        <row r="538">
          <cell r="C538" t="str">
            <v>高级财务决策模拟</v>
          </cell>
          <cell r="D538" t="str">
            <v>30</v>
          </cell>
          <cell r="E538">
            <v>72</v>
          </cell>
          <cell r="F538" t="str">
            <v>财管1901财管1902财管1903（洞）</v>
          </cell>
          <cell r="G538" t="str">
            <v>必修</v>
          </cell>
          <cell r="I538" t="str">
            <v>否</v>
          </cell>
          <cell r="U538" t="str">
            <v>陈瑶</v>
          </cell>
          <cell r="W538" t="str">
            <v>经济管理学院</v>
          </cell>
        </row>
        <row r="539">
          <cell r="C539" t="str">
            <v>高级财务决策模拟</v>
          </cell>
          <cell r="D539" t="str">
            <v>30</v>
          </cell>
          <cell r="E539">
            <v>71</v>
          </cell>
          <cell r="F539" t="str">
            <v>会计1901会计1902会计1903（洞）</v>
          </cell>
          <cell r="G539" t="str">
            <v>必修</v>
          </cell>
          <cell r="I539" t="str">
            <v>否</v>
          </cell>
          <cell r="U539" t="str">
            <v>窦炜</v>
          </cell>
          <cell r="W539" t="str">
            <v>经济管理学院</v>
          </cell>
        </row>
        <row r="540">
          <cell r="C540" t="str">
            <v>会计与财务专业文献阅读</v>
          </cell>
          <cell r="D540" t="str">
            <v/>
          </cell>
          <cell r="E540">
            <v>72</v>
          </cell>
          <cell r="F540" t="str">
            <v>财管1901财管1902财管1903（洞）</v>
          </cell>
          <cell r="G540" t="str">
            <v>必修</v>
          </cell>
          <cell r="I540" t="str">
            <v>否</v>
          </cell>
          <cell r="U540" t="str">
            <v>李思呈、熊毅</v>
          </cell>
          <cell r="W540" t="str">
            <v>经济管理学院</v>
          </cell>
        </row>
        <row r="541">
          <cell r="C541" t="str">
            <v>会计与财务专业文献阅读</v>
          </cell>
          <cell r="D541" t="str">
            <v/>
          </cell>
          <cell r="E541">
            <v>71</v>
          </cell>
          <cell r="F541" t="str">
            <v>会计1901会计1902会计1903（洞）</v>
          </cell>
          <cell r="G541" t="str">
            <v>必修</v>
          </cell>
          <cell r="I541" t="str">
            <v>否</v>
          </cell>
          <cell r="U541" t="str">
            <v>包晓岚、唐梅</v>
          </cell>
          <cell r="W541" t="str">
            <v>经济管理学院</v>
          </cell>
        </row>
        <row r="542">
          <cell r="C542" t="str">
            <v>统计专业综合实训 2</v>
          </cell>
          <cell r="D542" t="str">
            <v/>
          </cell>
          <cell r="E542">
            <v>72</v>
          </cell>
          <cell r="F542" t="str">
            <v>经济统计1901经济统计1902</v>
          </cell>
          <cell r="G542" t="str">
            <v>创新创业教育</v>
          </cell>
          <cell r="I542" t="str">
            <v>否</v>
          </cell>
          <cell r="U542" t="str">
            <v>施龙中</v>
          </cell>
          <cell r="W542" t="str">
            <v>经济管理学院</v>
          </cell>
        </row>
        <row r="543">
          <cell r="C543" t="str">
            <v>农场和农业企业管理</v>
          </cell>
          <cell r="D543" t="str">
            <v>32</v>
          </cell>
          <cell r="E543">
            <v>20</v>
          </cell>
          <cell r="F543" t="str">
            <v>2021张之洞班（智慧农业）</v>
          </cell>
          <cell r="G543" t="str">
            <v>专业选修</v>
          </cell>
          <cell r="I543" t="str">
            <v>否</v>
          </cell>
          <cell r="W543" t="str">
            <v>经济管理学院</v>
          </cell>
        </row>
        <row r="544">
          <cell r="C544" t="str">
            <v>物流和配送</v>
          </cell>
          <cell r="D544" t="str">
            <v>50</v>
          </cell>
          <cell r="E544">
            <v>80</v>
          </cell>
          <cell r="F544" t="str">
            <v>国际营销2001国际营销2002</v>
          </cell>
          <cell r="G544" t="str">
            <v>必修</v>
          </cell>
          <cell r="I544" t="str">
            <v>否</v>
          </cell>
          <cell r="U544" t="str">
            <v>何德华</v>
          </cell>
          <cell r="W544" t="str">
            <v>经济管理学院</v>
          </cell>
        </row>
        <row r="545">
          <cell r="C545" t="str">
            <v>中级微观经济学</v>
          </cell>
          <cell r="D545">
            <v>64</v>
          </cell>
          <cell r="F545" t="str">
            <v>20国贸，经济经统，农经</v>
          </cell>
          <cell r="G545" t="str">
            <v>选修</v>
          </cell>
          <cell r="I545" t="str">
            <v>否</v>
          </cell>
          <cell r="K545" t="str">
            <v>西方经济学(上册)</v>
          </cell>
          <cell r="L545" t="str">
            <v>《西方经济学》编写组</v>
          </cell>
          <cell r="M545" t="str">
            <v>高等教育出版社</v>
          </cell>
          <cell r="N545" t="str">
            <v>978-7-04-052553-3</v>
          </cell>
          <cell r="O545">
            <v>43709</v>
          </cell>
          <cell r="P545">
            <v>2</v>
          </cell>
          <cell r="Q545" t="str">
            <v>是</v>
          </cell>
          <cell r="R545" t="str">
            <v>否</v>
          </cell>
          <cell r="S545" t="str">
            <v>马工程教材</v>
          </cell>
          <cell r="T545" t="str">
            <v>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B268"/>
  <sheetViews>
    <sheetView tabSelected="1" zoomScale="90" zoomScaleNormal="90" workbookViewId="0" topLeftCell="A1">
      <pane ySplit="4" topLeftCell="A5" activePane="bottomLeft" state="frozen"/>
      <selection pane="bottomLeft" activeCell="U2" sqref="U2"/>
    </sheetView>
  </sheetViews>
  <sheetFormatPr defaultColWidth="9.140625" defaultRowHeight="12.75"/>
  <cols>
    <col min="1" max="1" width="6.57421875" style="5" hidden="1" customWidth="1"/>
    <col min="2" max="2" width="6.57421875" style="6" bestFit="1" customWidth="1"/>
    <col min="3" max="3" width="12.421875" style="7" customWidth="1"/>
    <col min="4" max="4" width="19.28125" style="7" customWidth="1"/>
    <col min="5" max="5" width="5.421875" style="0" customWidth="1"/>
    <col min="6" max="6" width="8.140625" style="0" customWidth="1"/>
    <col min="7" max="7" width="17.140625" style="0" customWidth="1"/>
    <col min="8" max="8" width="6.00390625" style="0" customWidth="1"/>
    <col min="9" max="9" width="5.57421875" style="0" customWidth="1"/>
    <col min="10" max="10" width="5.7109375" style="0" customWidth="1"/>
    <col min="11" max="11" width="10.00390625" style="7" customWidth="1"/>
    <col min="12" max="12" width="18.8515625" style="7" customWidth="1"/>
    <col min="13" max="13" width="14.421875" style="7" customWidth="1"/>
    <col min="14" max="14" width="11.8515625" style="7" customWidth="1"/>
    <col min="15" max="15" width="17.7109375" style="8" customWidth="1"/>
    <col min="16" max="16" width="12.140625" style="9" customWidth="1"/>
    <col min="17" max="17" width="8.140625" style="0" customWidth="1"/>
    <col min="18" max="18" width="9.421875" style="10" customWidth="1"/>
    <col min="19" max="19" width="9.140625" style="10" customWidth="1"/>
    <col min="20" max="20" width="12.57421875" style="7" customWidth="1"/>
    <col min="21" max="21" width="7.421875" style="7" customWidth="1"/>
    <col min="22" max="22" width="10.28125" style="0" customWidth="1"/>
    <col min="23" max="23" width="6.00390625" style="11" customWidth="1"/>
    <col min="24" max="24" width="6.00390625" style="0" customWidth="1"/>
    <col min="25" max="25" width="10.8515625" style="0" hidden="1" customWidth="1"/>
    <col min="26" max="26" width="4.28125" style="0" customWidth="1"/>
    <col min="27" max="27" width="3.28125" style="0" customWidth="1"/>
  </cols>
  <sheetData>
    <row r="1" spans="1:28" ht="42.75" customHeight="1">
      <c r="A1" s="12"/>
      <c r="B1" s="12" t="s">
        <v>0</v>
      </c>
      <c r="C1" s="13"/>
      <c r="D1" s="13"/>
      <c r="E1" s="12"/>
      <c r="F1" s="12"/>
      <c r="G1" s="12"/>
      <c r="H1" s="12"/>
      <c r="I1" s="12"/>
      <c r="J1" s="12"/>
      <c r="K1" s="13"/>
      <c r="L1" s="13"/>
      <c r="M1" s="13"/>
      <c r="N1" s="13"/>
      <c r="O1" s="32"/>
      <c r="P1" s="33"/>
      <c r="Q1" s="12"/>
      <c r="R1" s="12"/>
      <c r="S1" s="12"/>
      <c r="T1" s="13"/>
      <c r="U1" s="13"/>
      <c r="V1" s="12"/>
      <c r="W1" s="12"/>
      <c r="X1" s="12"/>
      <c r="Y1" s="60"/>
      <c r="Z1" s="61"/>
      <c r="AA1" s="62"/>
      <c r="AB1" s="63"/>
    </row>
    <row r="2" spans="1:28" s="1" customFormat="1" ht="41.25" customHeight="1">
      <c r="A2" s="14"/>
      <c r="B2" s="14" t="s">
        <v>1</v>
      </c>
      <c r="C2" s="15"/>
      <c r="D2" s="15"/>
      <c r="E2" s="16"/>
      <c r="F2" s="17" t="s">
        <v>2</v>
      </c>
      <c r="G2" s="14"/>
      <c r="H2" s="16"/>
      <c r="I2" s="14"/>
      <c r="J2" s="16"/>
      <c r="K2" s="14" t="s">
        <v>3</v>
      </c>
      <c r="L2" s="34"/>
      <c r="M2" s="15"/>
      <c r="N2" s="35"/>
      <c r="O2" s="36"/>
      <c r="P2" s="37" t="s">
        <v>4</v>
      </c>
      <c r="R2" s="15"/>
      <c r="S2" s="15"/>
      <c r="T2" s="35"/>
      <c r="U2" s="14" t="s">
        <v>5</v>
      </c>
      <c r="V2" s="14"/>
      <c r="W2" s="49"/>
      <c r="X2" s="14"/>
      <c r="Y2" s="64"/>
      <c r="Z2" s="64"/>
      <c r="AA2" s="64"/>
      <c r="AB2" s="64"/>
    </row>
    <row r="3" spans="1:24" ht="12.75">
      <c r="A3" s="18"/>
      <c r="B3" s="19"/>
      <c r="C3" s="20"/>
      <c r="D3" s="20"/>
      <c r="E3" s="21"/>
      <c r="F3" s="21"/>
      <c r="G3" s="21"/>
      <c r="H3" s="21"/>
      <c r="I3" s="21"/>
      <c r="J3" s="21"/>
      <c r="K3" s="20"/>
      <c r="L3" s="20"/>
      <c r="M3" s="20"/>
      <c r="N3" s="20"/>
      <c r="O3" s="38"/>
      <c r="P3" s="39"/>
      <c r="Q3" s="21"/>
      <c r="R3" s="50"/>
      <c r="S3" s="50"/>
      <c r="T3" s="20"/>
      <c r="U3" s="20"/>
      <c r="V3" s="21"/>
      <c r="W3" s="51"/>
      <c r="X3" s="21"/>
    </row>
    <row r="4" spans="1:25" s="2" customFormat="1" ht="54" customHeight="1">
      <c r="A4" s="22"/>
      <c r="B4" s="22" t="s">
        <v>6</v>
      </c>
      <c r="C4" s="23" t="s">
        <v>7</v>
      </c>
      <c r="D4" s="23" t="s">
        <v>8</v>
      </c>
      <c r="E4" s="23" t="s">
        <v>9</v>
      </c>
      <c r="F4" s="23" t="s">
        <v>10</v>
      </c>
      <c r="G4" s="23" t="s">
        <v>11</v>
      </c>
      <c r="H4" s="23" t="s">
        <v>12</v>
      </c>
      <c r="I4" s="23" t="s">
        <v>13</v>
      </c>
      <c r="J4" s="23" t="s">
        <v>14</v>
      </c>
      <c r="K4" s="23" t="s">
        <v>15</v>
      </c>
      <c r="L4" s="23" t="s">
        <v>16</v>
      </c>
      <c r="M4" s="23" t="s">
        <v>17</v>
      </c>
      <c r="N4" s="23" t="s">
        <v>18</v>
      </c>
      <c r="O4" s="40" t="s">
        <v>19</v>
      </c>
      <c r="P4" s="41" t="s">
        <v>20</v>
      </c>
      <c r="Q4" s="52" t="s">
        <v>21</v>
      </c>
      <c r="R4" s="53" t="s">
        <v>22</v>
      </c>
      <c r="S4" s="53" t="s">
        <v>23</v>
      </c>
      <c r="T4" s="23" t="s">
        <v>24</v>
      </c>
      <c r="U4" s="23" t="s">
        <v>25</v>
      </c>
      <c r="V4" s="23" t="s">
        <v>26</v>
      </c>
      <c r="W4" s="23" t="s">
        <v>27</v>
      </c>
      <c r="X4" s="23" t="s">
        <v>28</v>
      </c>
      <c r="Y4" s="65" t="s">
        <v>29</v>
      </c>
    </row>
    <row r="5" spans="1:25" s="3" customFormat="1" ht="34.5" customHeight="1">
      <c r="A5" s="24"/>
      <c r="B5" s="25">
        <v>1</v>
      </c>
      <c r="C5" s="26" t="s">
        <v>30</v>
      </c>
      <c r="D5" s="26" t="s">
        <v>31</v>
      </c>
      <c r="E5" s="27" t="s">
        <v>32</v>
      </c>
      <c r="F5" s="26">
        <v>62</v>
      </c>
      <c r="G5" s="26" t="s">
        <v>33</v>
      </c>
      <c r="H5" s="26" t="s">
        <v>34</v>
      </c>
      <c r="I5" s="27"/>
      <c r="J5" s="27" t="s">
        <v>35</v>
      </c>
      <c r="K5" s="26"/>
      <c r="L5" s="26" t="s">
        <v>31</v>
      </c>
      <c r="M5" s="26" t="s">
        <v>36</v>
      </c>
      <c r="N5" s="26" t="s">
        <v>37</v>
      </c>
      <c r="O5" s="42" t="s">
        <v>38</v>
      </c>
      <c r="P5" s="43">
        <v>44774</v>
      </c>
      <c r="Q5" s="27" t="s">
        <v>39</v>
      </c>
      <c r="R5" s="26" t="s">
        <v>40</v>
      </c>
      <c r="S5" s="26" t="s">
        <v>41</v>
      </c>
      <c r="T5" s="27"/>
      <c r="U5" s="26" t="s">
        <v>35</v>
      </c>
      <c r="V5" s="27" t="s">
        <v>42</v>
      </c>
      <c r="W5" s="24">
        <v>4</v>
      </c>
      <c r="X5" s="27" t="s">
        <v>43</v>
      </c>
      <c r="Y5" s="66" t="s">
        <v>44</v>
      </c>
    </row>
    <row r="6" spans="1:25" s="3" customFormat="1" ht="34.5" customHeight="1">
      <c r="A6" s="24"/>
      <c r="B6" s="25">
        <v>2</v>
      </c>
      <c r="C6" s="26" t="s">
        <v>30</v>
      </c>
      <c r="D6" s="26" t="s">
        <v>31</v>
      </c>
      <c r="E6" s="27" t="s">
        <v>32</v>
      </c>
      <c r="F6" s="26">
        <v>62</v>
      </c>
      <c r="G6" s="26" t="s">
        <v>45</v>
      </c>
      <c r="H6" s="26" t="s">
        <v>34</v>
      </c>
      <c r="I6" s="27"/>
      <c r="J6" s="27" t="s">
        <v>35</v>
      </c>
      <c r="K6" s="26"/>
      <c r="L6" s="26" t="s">
        <v>31</v>
      </c>
      <c r="M6" s="26" t="s">
        <v>36</v>
      </c>
      <c r="N6" s="26" t="s">
        <v>37</v>
      </c>
      <c r="O6" s="42" t="s">
        <v>38</v>
      </c>
      <c r="P6" s="43">
        <v>44774</v>
      </c>
      <c r="Q6" s="27" t="s">
        <v>39</v>
      </c>
      <c r="R6" s="26" t="s">
        <v>40</v>
      </c>
      <c r="S6" s="26" t="s">
        <v>41</v>
      </c>
      <c r="T6" s="27"/>
      <c r="U6" s="26" t="s">
        <v>35</v>
      </c>
      <c r="V6" s="27" t="s">
        <v>42</v>
      </c>
      <c r="W6" s="24"/>
      <c r="X6" s="27" t="s">
        <v>43</v>
      </c>
      <c r="Y6" s="67"/>
    </row>
    <row r="7" spans="1:25" s="3" customFormat="1" ht="34.5" customHeight="1">
      <c r="A7" s="24"/>
      <c r="B7" s="25">
        <v>3</v>
      </c>
      <c r="C7" s="26" t="s">
        <v>46</v>
      </c>
      <c r="D7" s="26" t="s">
        <v>47</v>
      </c>
      <c r="E7" s="27" t="s">
        <v>48</v>
      </c>
      <c r="F7" s="26">
        <v>31</v>
      </c>
      <c r="G7" s="26" t="s">
        <v>49</v>
      </c>
      <c r="H7" s="26" t="s">
        <v>34</v>
      </c>
      <c r="I7" s="27"/>
      <c r="J7" s="27" t="s">
        <v>35</v>
      </c>
      <c r="K7" s="26"/>
      <c r="L7" s="26" t="s">
        <v>47</v>
      </c>
      <c r="M7" s="26" t="s">
        <v>50</v>
      </c>
      <c r="N7" s="26" t="s">
        <v>51</v>
      </c>
      <c r="O7" s="42" t="s">
        <v>52</v>
      </c>
      <c r="P7" s="43">
        <v>43983</v>
      </c>
      <c r="Q7" s="27" t="s">
        <v>53</v>
      </c>
      <c r="R7" s="26" t="s">
        <v>40</v>
      </c>
      <c r="S7" s="26" t="s">
        <v>41</v>
      </c>
      <c r="T7" s="27">
        <f>VLOOKUP(D7,'[1]计划书'!$C:$W,17,FALSE)</f>
        <v>0</v>
      </c>
      <c r="U7" s="26" t="s">
        <v>35</v>
      </c>
      <c r="V7" s="27" t="s">
        <v>54</v>
      </c>
      <c r="W7" s="24">
        <v>5</v>
      </c>
      <c r="X7" s="27" t="s">
        <v>43</v>
      </c>
      <c r="Y7" s="67"/>
    </row>
    <row r="8" spans="1:25" s="3" customFormat="1" ht="34.5" customHeight="1">
      <c r="A8" s="24"/>
      <c r="B8" s="25">
        <v>4</v>
      </c>
      <c r="C8" s="26" t="s">
        <v>55</v>
      </c>
      <c r="D8" s="26" t="s">
        <v>56</v>
      </c>
      <c r="E8" s="27" t="s">
        <v>32</v>
      </c>
      <c r="F8" s="26">
        <v>62</v>
      </c>
      <c r="G8" s="26" t="s">
        <v>57</v>
      </c>
      <c r="H8" s="26" t="s">
        <v>34</v>
      </c>
      <c r="I8" s="27"/>
      <c r="J8" s="27" t="s">
        <v>35</v>
      </c>
      <c r="K8" s="26"/>
      <c r="L8" s="26" t="s">
        <v>58</v>
      </c>
      <c r="M8" s="26" t="s">
        <v>59</v>
      </c>
      <c r="N8" s="26" t="s">
        <v>60</v>
      </c>
      <c r="O8" s="42" t="s">
        <v>61</v>
      </c>
      <c r="P8" s="43">
        <v>44409</v>
      </c>
      <c r="Q8" s="27" t="s">
        <v>39</v>
      </c>
      <c r="R8" s="26" t="s">
        <v>40</v>
      </c>
      <c r="S8" s="26" t="s">
        <v>35</v>
      </c>
      <c r="T8" s="27"/>
      <c r="U8" s="26" t="s">
        <v>35</v>
      </c>
      <c r="V8" s="27" t="s">
        <v>62</v>
      </c>
      <c r="W8" s="24">
        <v>1</v>
      </c>
      <c r="X8" s="27" t="s">
        <v>43</v>
      </c>
      <c r="Y8" s="67"/>
    </row>
    <row r="9" spans="1:25" s="3" customFormat="1" ht="34.5" customHeight="1">
      <c r="A9" s="24"/>
      <c r="B9" s="25">
        <v>5</v>
      </c>
      <c r="C9" s="26" t="s">
        <v>63</v>
      </c>
      <c r="D9" s="26" t="s">
        <v>56</v>
      </c>
      <c r="E9" s="27" t="s">
        <v>48</v>
      </c>
      <c r="F9" s="26">
        <v>64</v>
      </c>
      <c r="G9" s="26" t="s">
        <v>64</v>
      </c>
      <c r="H9" s="26" t="s">
        <v>65</v>
      </c>
      <c r="I9" s="27"/>
      <c r="J9" s="27" t="s">
        <v>35</v>
      </c>
      <c r="K9" s="26"/>
      <c r="L9" s="26" t="s">
        <v>58</v>
      </c>
      <c r="M9" s="26" t="s">
        <v>59</v>
      </c>
      <c r="N9" s="26" t="s">
        <v>60</v>
      </c>
      <c r="O9" s="42" t="s">
        <v>61</v>
      </c>
      <c r="P9" s="43">
        <v>44409</v>
      </c>
      <c r="Q9" s="27" t="s">
        <v>39</v>
      </c>
      <c r="R9" s="26" t="s">
        <v>40</v>
      </c>
      <c r="S9" s="26" t="s">
        <v>35</v>
      </c>
      <c r="T9" s="27"/>
      <c r="U9" s="26" t="s">
        <v>35</v>
      </c>
      <c r="V9" s="27" t="s">
        <v>62</v>
      </c>
      <c r="W9" s="24"/>
      <c r="X9" s="27" t="s">
        <v>43</v>
      </c>
      <c r="Y9" s="67"/>
    </row>
    <row r="10" spans="1:25" s="3" customFormat="1" ht="48.75" customHeight="1">
      <c r="A10" s="24"/>
      <c r="B10" s="25">
        <v>6</v>
      </c>
      <c r="C10" s="26">
        <v>3063009148</v>
      </c>
      <c r="D10" s="26" t="s">
        <v>66</v>
      </c>
      <c r="E10" s="27" t="s">
        <v>32</v>
      </c>
      <c r="F10" s="26">
        <v>93</v>
      </c>
      <c r="G10" s="26" t="s">
        <v>67</v>
      </c>
      <c r="H10" s="26" t="s">
        <v>34</v>
      </c>
      <c r="I10" s="27"/>
      <c r="J10" s="27" t="s">
        <v>35</v>
      </c>
      <c r="K10" s="26"/>
      <c r="L10" s="26" t="s">
        <v>68</v>
      </c>
      <c r="M10" s="26" t="s">
        <v>69</v>
      </c>
      <c r="N10" s="26" t="s">
        <v>70</v>
      </c>
      <c r="O10" s="42" t="s">
        <v>71</v>
      </c>
      <c r="P10" s="43">
        <v>44228</v>
      </c>
      <c r="Q10" s="27" t="s">
        <v>72</v>
      </c>
      <c r="R10" s="26" t="s">
        <v>40</v>
      </c>
      <c r="S10" s="26" t="s">
        <v>35</v>
      </c>
      <c r="T10" s="54" t="s">
        <v>73</v>
      </c>
      <c r="U10" s="26" t="s">
        <v>35</v>
      </c>
      <c r="V10" s="27" t="s">
        <v>74</v>
      </c>
      <c r="W10" s="24">
        <v>2</v>
      </c>
      <c r="X10" s="27" t="s">
        <v>43</v>
      </c>
      <c r="Y10" s="67"/>
    </row>
    <row r="11" spans="1:25" s="3" customFormat="1" ht="48.75" customHeight="1">
      <c r="A11" s="24"/>
      <c r="B11" s="25">
        <v>7</v>
      </c>
      <c r="C11" s="26" t="s">
        <v>75</v>
      </c>
      <c r="D11" s="26" t="s">
        <v>76</v>
      </c>
      <c r="E11" s="27" t="s">
        <v>77</v>
      </c>
      <c r="F11" s="26">
        <v>63</v>
      </c>
      <c r="G11" s="26" t="s">
        <v>78</v>
      </c>
      <c r="H11" s="26" t="s">
        <v>65</v>
      </c>
      <c r="I11" s="27"/>
      <c r="J11" s="27" t="s">
        <v>35</v>
      </c>
      <c r="K11" s="26"/>
      <c r="L11" s="26" t="s">
        <v>68</v>
      </c>
      <c r="M11" s="26" t="s">
        <v>69</v>
      </c>
      <c r="N11" s="26" t="s">
        <v>70</v>
      </c>
      <c r="O11" s="42" t="s">
        <v>71</v>
      </c>
      <c r="P11" s="43">
        <v>44228</v>
      </c>
      <c r="Q11" s="27" t="s">
        <v>72</v>
      </c>
      <c r="R11" s="26" t="s">
        <v>40</v>
      </c>
      <c r="S11" s="26" t="s">
        <v>35</v>
      </c>
      <c r="T11" s="54" t="s">
        <v>73</v>
      </c>
      <c r="U11" s="26" t="s">
        <v>35</v>
      </c>
      <c r="V11" s="27" t="s">
        <v>74</v>
      </c>
      <c r="W11" s="24"/>
      <c r="X11" s="27" t="s">
        <v>43</v>
      </c>
      <c r="Y11" s="67"/>
    </row>
    <row r="12" spans="1:25" s="3" customFormat="1" ht="48.75" customHeight="1">
      <c r="A12" s="24"/>
      <c r="B12" s="25">
        <v>8</v>
      </c>
      <c r="C12" s="26" t="s">
        <v>79</v>
      </c>
      <c r="D12" s="26" t="s">
        <v>80</v>
      </c>
      <c r="E12" s="27" t="s">
        <v>48</v>
      </c>
      <c r="F12" s="26">
        <v>30</v>
      </c>
      <c r="G12" s="26" t="s">
        <v>81</v>
      </c>
      <c r="H12" s="26" t="s">
        <v>65</v>
      </c>
      <c r="I12" s="27"/>
      <c r="J12" s="27" t="s">
        <v>35</v>
      </c>
      <c r="K12" s="26"/>
      <c r="L12" s="26" t="s">
        <v>68</v>
      </c>
      <c r="M12" s="26" t="s">
        <v>69</v>
      </c>
      <c r="N12" s="26" t="s">
        <v>70</v>
      </c>
      <c r="O12" s="42" t="s">
        <v>71</v>
      </c>
      <c r="P12" s="43">
        <v>44228</v>
      </c>
      <c r="Q12" s="27" t="s">
        <v>72</v>
      </c>
      <c r="R12" s="26" t="s">
        <v>40</v>
      </c>
      <c r="S12" s="26" t="s">
        <v>35</v>
      </c>
      <c r="T12" s="54" t="s">
        <v>73</v>
      </c>
      <c r="U12" s="26" t="s">
        <v>35</v>
      </c>
      <c r="V12" s="27" t="s">
        <v>74</v>
      </c>
      <c r="W12" s="24"/>
      <c r="X12" s="27" t="s">
        <v>43</v>
      </c>
      <c r="Y12" s="67"/>
    </row>
    <row r="13" spans="1:25" s="3" customFormat="1" ht="48.75" customHeight="1">
      <c r="A13" s="24"/>
      <c r="B13" s="25">
        <v>9</v>
      </c>
      <c r="C13" s="26" t="s">
        <v>79</v>
      </c>
      <c r="D13" s="26" t="s">
        <v>80</v>
      </c>
      <c r="E13" s="27" t="s">
        <v>48</v>
      </c>
      <c r="F13" s="26">
        <v>96</v>
      </c>
      <c r="G13" s="26" t="s">
        <v>82</v>
      </c>
      <c r="H13" s="26" t="s">
        <v>65</v>
      </c>
      <c r="I13" s="27"/>
      <c r="J13" s="27" t="s">
        <v>35</v>
      </c>
      <c r="K13" s="26"/>
      <c r="L13" s="26" t="s">
        <v>68</v>
      </c>
      <c r="M13" s="26" t="s">
        <v>69</v>
      </c>
      <c r="N13" s="26" t="s">
        <v>70</v>
      </c>
      <c r="O13" s="42" t="s">
        <v>71</v>
      </c>
      <c r="P13" s="43">
        <v>44228</v>
      </c>
      <c r="Q13" s="27" t="s">
        <v>72</v>
      </c>
      <c r="R13" s="26" t="s">
        <v>40</v>
      </c>
      <c r="S13" s="26" t="s">
        <v>35</v>
      </c>
      <c r="T13" s="54" t="s">
        <v>73</v>
      </c>
      <c r="U13" s="26" t="s">
        <v>35</v>
      </c>
      <c r="V13" s="27" t="s">
        <v>74</v>
      </c>
      <c r="W13" s="24"/>
      <c r="X13" s="27" t="s">
        <v>43</v>
      </c>
      <c r="Y13" s="67"/>
    </row>
    <row r="14" spans="1:25" s="3" customFormat="1" ht="34.5" customHeight="1">
      <c r="A14" s="24"/>
      <c r="B14" s="25">
        <v>10</v>
      </c>
      <c r="C14" s="26" t="s">
        <v>83</v>
      </c>
      <c r="D14" s="26" t="s">
        <v>84</v>
      </c>
      <c r="E14" s="27" t="s">
        <v>48</v>
      </c>
      <c r="F14" s="26">
        <v>31</v>
      </c>
      <c r="G14" s="26" t="s">
        <v>49</v>
      </c>
      <c r="H14" s="26" t="s">
        <v>34</v>
      </c>
      <c r="I14" s="27"/>
      <c r="J14" s="27" t="s">
        <v>35</v>
      </c>
      <c r="K14" s="26">
        <f>VLOOKUP(D14,'[1]计划书'!$C:$W,8,FALSE)</f>
        <v>0</v>
      </c>
      <c r="L14" s="26" t="s">
        <v>84</v>
      </c>
      <c r="M14" s="26" t="s">
        <v>85</v>
      </c>
      <c r="N14" s="26" t="s">
        <v>60</v>
      </c>
      <c r="O14" s="42" t="s">
        <v>86</v>
      </c>
      <c r="P14" s="43">
        <v>43891</v>
      </c>
      <c r="Q14" s="27" t="s">
        <v>87</v>
      </c>
      <c r="R14" s="26" t="s">
        <v>40</v>
      </c>
      <c r="S14" s="26" t="s">
        <v>41</v>
      </c>
      <c r="T14" s="55" t="s">
        <v>88</v>
      </c>
      <c r="U14" s="26" t="s">
        <v>35</v>
      </c>
      <c r="V14" s="27" t="s">
        <v>89</v>
      </c>
      <c r="W14" s="24">
        <v>1</v>
      </c>
      <c r="X14" s="27" t="s">
        <v>43</v>
      </c>
      <c r="Y14" s="67"/>
    </row>
    <row r="15" spans="1:25" s="3" customFormat="1" ht="34.5" customHeight="1">
      <c r="A15" s="24"/>
      <c r="B15" s="25">
        <v>11</v>
      </c>
      <c r="C15" s="26" t="s">
        <v>83</v>
      </c>
      <c r="D15" s="26" t="s">
        <v>84</v>
      </c>
      <c r="E15" s="27" t="s">
        <v>48</v>
      </c>
      <c r="F15" s="26">
        <v>31</v>
      </c>
      <c r="G15" s="26" t="s">
        <v>90</v>
      </c>
      <c r="H15" s="26" t="s">
        <v>65</v>
      </c>
      <c r="I15" s="27"/>
      <c r="J15" s="27" t="s">
        <v>35</v>
      </c>
      <c r="K15" s="26">
        <f>VLOOKUP(D15,'[1]计划书'!$C:$W,8,FALSE)</f>
        <v>0</v>
      </c>
      <c r="L15" s="26" t="s">
        <v>84</v>
      </c>
      <c r="M15" s="26" t="s">
        <v>85</v>
      </c>
      <c r="N15" s="26" t="s">
        <v>60</v>
      </c>
      <c r="O15" s="42" t="s">
        <v>86</v>
      </c>
      <c r="P15" s="43">
        <v>43891</v>
      </c>
      <c r="Q15" s="27" t="s">
        <v>87</v>
      </c>
      <c r="R15" s="26" t="s">
        <v>40</v>
      </c>
      <c r="S15" s="26" t="s">
        <v>41</v>
      </c>
      <c r="T15" s="55" t="s">
        <v>88</v>
      </c>
      <c r="U15" s="26" t="s">
        <v>35</v>
      </c>
      <c r="V15" s="27" t="s">
        <v>89</v>
      </c>
      <c r="W15" s="24"/>
      <c r="X15" s="27" t="s">
        <v>43</v>
      </c>
      <c r="Y15" s="67"/>
    </row>
    <row r="16" spans="1:25" s="3" customFormat="1" ht="34.5" customHeight="1">
      <c r="A16" s="24"/>
      <c r="B16" s="25">
        <v>12</v>
      </c>
      <c r="C16" s="26" t="s">
        <v>91</v>
      </c>
      <c r="D16" s="26" t="s">
        <v>92</v>
      </c>
      <c r="E16" s="27" t="s">
        <v>32</v>
      </c>
      <c r="F16" s="26">
        <v>71</v>
      </c>
      <c r="G16" s="26" t="s">
        <v>93</v>
      </c>
      <c r="H16" s="26" t="s">
        <v>65</v>
      </c>
      <c r="I16" s="27"/>
      <c r="J16" s="27" t="s">
        <v>35</v>
      </c>
      <c r="K16" s="26">
        <f>VLOOKUP(D16,'[1]计划书'!$C:$W,8,FALSE)</f>
        <v>0</v>
      </c>
      <c r="L16" s="26" t="str">
        <f>VLOOKUP(D16,'[1]计划书'!$C:$W,9,FALSE)</f>
        <v>生产运作管理</v>
      </c>
      <c r="M16" s="26" t="str">
        <f>VLOOKUP(D16,'[1]计划书'!$C:$W,10,FALSE)</f>
        <v>陈荣秋|马士华</v>
      </c>
      <c r="N16" s="26" t="str">
        <f>VLOOKUP(D16,'[1]计划书'!$C:$W,11,FALSE)</f>
        <v>机工</v>
      </c>
      <c r="O16" s="42" t="s">
        <v>94</v>
      </c>
      <c r="P16" s="43">
        <v>44713</v>
      </c>
      <c r="Q16" s="27" t="s">
        <v>53</v>
      </c>
      <c r="R16" s="26" t="str">
        <f>VLOOKUP(D16,'[1]计划书'!$C:$W,15,FALSE)</f>
        <v>无</v>
      </c>
      <c r="S16" s="26" t="str">
        <f>VLOOKUP(D16,'[1]计划书'!$C:$W,16,FALSE)</f>
        <v>否</v>
      </c>
      <c r="T16" s="27">
        <f>VLOOKUP(D16,'[1]计划书'!$C:$W,17,FALSE)</f>
        <v>0</v>
      </c>
      <c r="U16" s="29" t="s">
        <v>95</v>
      </c>
      <c r="V16" s="27" t="s">
        <v>96</v>
      </c>
      <c r="W16" s="24">
        <v>3</v>
      </c>
      <c r="X16" s="27" t="s">
        <v>43</v>
      </c>
      <c r="Y16" s="66" t="s">
        <v>97</v>
      </c>
    </row>
    <row r="17" spans="1:25" s="3" customFormat="1" ht="34.5" customHeight="1">
      <c r="A17" s="24"/>
      <c r="B17" s="25">
        <v>13</v>
      </c>
      <c r="C17" s="26" t="s">
        <v>91</v>
      </c>
      <c r="D17" s="26" t="s">
        <v>92</v>
      </c>
      <c r="E17" s="27" t="s">
        <v>32</v>
      </c>
      <c r="F17" s="26">
        <v>23</v>
      </c>
      <c r="G17" s="26" t="s">
        <v>98</v>
      </c>
      <c r="H17" s="26" t="s">
        <v>65</v>
      </c>
      <c r="I17" s="27"/>
      <c r="J17" s="27" t="s">
        <v>35</v>
      </c>
      <c r="K17" s="26">
        <f>VLOOKUP(D17,'[1]计划书'!$C:$W,8,FALSE)</f>
        <v>0</v>
      </c>
      <c r="L17" s="26" t="str">
        <f>VLOOKUP(D17,'[1]计划书'!$C:$W,9,FALSE)</f>
        <v>生产运作管理</v>
      </c>
      <c r="M17" s="26" t="str">
        <f>VLOOKUP(D17,'[1]计划书'!$C:$W,10,FALSE)</f>
        <v>陈荣秋|马士华</v>
      </c>
      <c r="N17" s="26" t="str">
        <f>VLOOKUP(D17,'[1]计划书'!$C:$W,11,FALSE)</f>
        <v>机工</v>
      </c>
      <c r="O17" s="42" t="s">
        <v>94</v>
      </c>
      <c r="P17" s="43">
        <v>44713</v>
      </c>
      <c r="Q17" s="27" t="s">
        <v>53</v>
      </c>
      <c r="R17" s="26" t="str">
        <f>VLOOKUP(D17,'[1]计划书'!$C:$W,15,FALSE)</f>
        <v>无</v>
      </c>
      <c r="S17" s="26" t="str">
        <f>VLOOKUP(D17,'[1]计划书'!$C:$W,16,FALSE)</f>
        <v>否</v>
      </c>
      <c r="T17" s="27">
        <f>VLOOKUP(D17,'[1]计划书'!$C:$W,17,FALSE)</f>
        <v>0</v>
      </c>
      <c r="U17" s="29" t="s">
        <v>95</v>
      </c>
      <c r="V17" s="27" t="s">
        <v>96</v>
      </c>
      <c r="W17" s="24"/>
      <c r="X17" s="27" t="s">
        <v>43</v>
      </c>
      <c r="Y17" s="67"/>
    </row>
    <row r="18" spans="1:25" s="3" customFormat="1" ht="34.5" customHeight="1">
      <c r="A18" s="24"/>
      <c r="B18" s="25">
        <v>14</v>
      </c>
      <c r="C18" s="26" t="s">
        <v>91</v>
      </c>
      <c r="D18" s="26" t="s">
        <v>92</v>
      </c>
      <c r="E18" s="27" t="s">
        <v>32</v>
      </c>
      <c r="F18" s="26">
        <v>62</v>
      </c>
      <c r="G18" s="26" t="s">
        <v>99</v>
      </c>
      <c r="H18" s="26" t="s">
        <v>65</v>
      </c>
      <c r="I18" s="27"/>
      <c r="J18" s="27" t="s">
        <v>35</v>
      </c>
      <c r="K18" s="26">
        <f>VLOOKUP(D18,'[1]计划书'!$C:$W,8,FALSE)</f>
        <v>0</v>
      </c>
      <c r="L18" s="26" t="str">
        <f>VLOOKUP(D18,'[1]计划书'!$C:$W,9,FALSE)</f>
        <v>生产运作管理</v>
      </c>
      <c r="M18" s="26" t="str">
        <f>VLOOKUP(D18,'[1]计划书'!$C:$W,10,FALSE)</f>
        <v>陈荣秋|马士华</v>
      </c>
      <c r="N18" s="26" t="str">
        <f>VLOOKUP(D18,'[1]计划书'!$C:$W,11,FALSE)</f>
        <v>机工</v>
      </c>
      <c r="O18" s="42" t="s">
        <v>94</v>
      </c>
      <c r="P18" s="43">
        <v>44713</v>
      </c>
      <c r="Q18" s="27" t="s">
        <v>53</v>
      </c>
      <c r="R18" s="26" t="str">
        <f>VLOOKUP(D18,'[1]计划书'!$C:$W,15,FALSE)</f>
        <v>无</v>
      </c>
      <c r="S18" s="26" t="str">
        <f>VLOOKUP(D18,'[1]计划书'!$C:$W,16,FALSE)</f>
        <v>否</v>
      </c>
      <c r="T18" s="27">
        <f>VLOOKUP(D18,'[1]计划书'!$C:$W,17,FALSE)</f>
        <v>0</v>
      </c>
      <c r="U18" s="29" t="s">
        <v>95</v>
      </c>
      <c r="V18" s="27" t="s">
        <v>96</v>
      </c>
      <c r="W18" s="24"/>
      <c r="X18" s="27" t="s">
        <v>43</v>
      </c>
      <c r="Y18" s="67"/>
    </row>
    <row r="19" spans="1:25" s="3" customFormat="1" ht="34.5" customHeight="1">
      <c r="A19" s="24"/>
      <c r="B19" s="25">
        <v>15</v>
      </c>
      <c r="C19" s="26" t="s">
        <v>91</v>
      </c>
      <c r="D19" s="26" t="s">
        <v>92</v>
      </c>
      <c r="E19" s="27" t="s">
        <v>32</v>
      </c>
      <c r="F19" s="26">
        <v>62</v>
      </c>
      <c r="G19" s="26" t="s">
        <v>33</v>
      </c>
      <c r="H19" s="26" t="s">
        <v>65</v>
      </c>
      <c r="I19" s="27"/>
      <c r="J19" s="27" t="s">
        <v>35</v>
      </c>
      <c r="K19" s="26">
        <f>VLOOKUP(D19,'[1]计划书'!$C:$W,8,FALSE)</f>
        <v>0</v>
      </c>
      <c r="L19" s="26" t="str">
        <f>VLOOKUP(D19,'[1]计划书'!$C:$W,9,FALSE)</f>
        <v>生产运作管理</v>
      </c>
      <c r="M19" s="26" t="str">
        <f>VLOOKUP(D19,'[1]计划书'!$C:$W,10,FALSE)</f>
        <v>陈荣秋|马士华</v>
      </c>
      <c r="N19" s="26" t="str">
        <f>VLOOKUP(D19,'[1]计划书'!$C:$W,11,FALSE)</f>
        <v>机工</v>
      </c>
      <c r="O19" s="42" t="s">
        <v>94</v>
      </c>
      <c r="P19" s="43">
        <v>44713</v>
      </c>
      <c r="Q19" s="27" t="s">
        <v>53</v>
      </c>
      <c r="R19" s="26" t="str">
        <f>VLOOKUP(D19,'[1]计划书'!$C:$W,15,FALSE)</f>
        <v>无</v>
      </c>
      <c r="S19" s="26" t="str">
        <f>VLOOKUP(D19,'[1]计划书'!$C:$W,16,FALSE)</f>
        <v>否</v>
      </c>
      <c r="T19" s="27">
        <f>VLOOKUP(D19,'[1]计划书'!$C:$W,17,FALSE)</f>
        <v>0</v>
      </c>
      <c r="U19" s="29" t="s">
        <v>95</v>
      </c>
      <c r="V19" s="27" t="s">
        <v>96</v>
      </c>
      <c r="W19" s="24"/>
      <c r="X19" s="27" t="s">
        <v>43</v>
      </c>
      <c r="Y19" s="67"/>
    </row>
    <row r="20" spans="1:25" s="3" customFormat="1" ht="34.5" customHeight="1">
      <c r="A20" s="24"/>
      <c r="B20" s="25">
        <v>16</v>
      </c>
      <c r="C20" s="26" t="s">
        <v>91</v>
      </c>
      <c r="D20" s="26" t="s">
        <v>92</v>
      </c>
      <c r="E20" s="27" t="s">
        <v>32</v>
      </c>
      <c r="F20" s="26">
        <v>62</v>
      </c>
      <c r="G20" s="26" t="s">
        <v>57</v>
      </c>
      <c r="H20" s="26" t="s">
        <v>65</v>
      </c>
      <c r="I20" s="27"/>
      <c r="J20" s="27" t="s">
        <v>35</v>
      </c>
      <c r="K20" s="26">
        <f>VLOOKUP(D20,'[1]计划书'!$C:$W,8,FALSE)</f>
        <v>0</v>
      </c>
      <c r="L20" s="26" t="str">
        <f>VLOOKUP(D20,'[1]计划书'!$C:$W,9,FALSE)</f>
        <v>生产运作管理</v>
      </c>
      <c r="M20" s="26" t="str">
        <f>VLOOKUP(D20,'[1]计划书'!$C:$W,10,FALSE)</f>
        <v>陈荣秋|马士华</v>
      </c>
      <c r="N20" s="26" t="str">
        <f>VLOOKUP(D20,'[1]计划书'!$C:$W,11,FALSE)</f>
        <v>机工</v>
      </c>
      <c r="O20" s="42" t="s">
        <v>94</v>
      </c>
      <c r="P20" s="43">
        <v>44713</v>
      </c>
      <c r="Q20" s="27" t="s">
        <v>53</v>
      </c>
      <c r="R20" s="26" t="str">
        <f>VLOOKUP(D20,'[1]计划书'!$C:$W,15,FALSE)</f>
        <v>无</v>
      </c>
      <c r="S20" s="26" t="str">
        <f>VLOOKUP(D20,'[1]计划书'!$C:$W,16,FALSE)</f>
        <v>否</v>
      </c>
      <c r="T20" s="27">
        <f>VLOOKUP(D20,'[1]计划书'!$C:$W,17,FALSE)</f>
        <v>0</v>
      </c>
      <c r="U20" s="29" t="s">
        <v>95</v>
      </c>
      <c r="V20" s="27" t="s">
        <v>96</v>
      </c>
      <c r="W20" s="24"/>
      <c r="X20" s="27" t="s">
        <v>43</v>
      </c>
      <c r="Y20" s="67"/>
    </row>
    <row r="21" spans="1:25" s="3" customFormat="1" ht="34.5" customHeight="1">
      <c r="A21" s="24"/>
      <c r="B21" s="25">
        <v>17</v>
      </c>
      <c r="C21" s="26" t="s">
        <v>100</v>
      </c>
      <c r="D21" s="26" t="s">
        <v>101</v>
      </c>
      <c r="E21" s="27" t="s">
        <v>48</v>
      </c>
      <c r="F21" s="26">
        <v>31</v>
      </c>
      <c r="G21" s="26" t="s">
        <v>90</v>
      </c>
      <c r="H21" s="26" t="s">
        <v>65</v>
      </c>
      <c r="I21" s="27"/>
      <c r="J21" s="27" t="s">
        <v>35</v>
      </c>
      <c r="K21" s="26"/>
      <c r="L21" s="26" t="s">
        <v>102</v>
      </c>
      <c r="M21" s="26" t="s">
        <v>103</v>
      </c>
      <c r="N21" s="26" t="s">
        <v>60</v>
      </c>
      <c r="O21" s="42" t="s">
        <v>104</v>
      </c>
      <c r="P21" s="43">
        <v>44409</v>
      </c>
      <c r="Q21" s="27" t="s">
        <v>39</v>
      </c>
      <c r="R21" s="26" t="s">
        <v>35</v>
      </c>
      <c r="S21" s="26" t="s">
        <v>41</v>
      </c>
      <c r="T21" s="27" t="s">
        <v>105</v>
      </c>
      <c r="U21" s="26" t="s">
        <v>35</v>
      </c>
      <c r="V21" s="27" t="s">
        <v>106</v>
      </c>
      <c r="W21" s="24">
        <v>1</v>
      </c>
      <c r="X21" s="27" t="s">
        <v>43</v>
      </c>
      <c r="Y21" s="67"/>
    </row>
    <row r="22" spans="1:25" s="3" customFormat="1" ht="34.5" customHeight="1">
      <c r="A22" s="24"/>
      <c r="B22" s="25">
        <v>18</v>
      </c>
      <c r="C22" s="26" t="s">
        <v>107</v>
      </c>
      <c r="D22" s="26" t="s">
        <v>108</v>
      </c>
      <c r="E22" s="27" t="s">
        <v>48</v>
      </c>
      <c r="F22" s="26">
        <v>29</v>
      </c>
      <c r="G22" s="26" t="s">
        <v>109</v>
      </c>
      <c r="H22" s="26" t="s">
        <v>65</v>
      </c>
      <c r="I22" s="27"/>
      <c r="J22" s="27" t="s">
        <v>35</v>
      </c>
      <c r="K22" s="26"/>
      <c r="L22" s="26" t="s">
        <v>110</v>
      </c>
      <c r="M22" s="26" t="s">
        <v>111</v>
      </c>
      <c r="N22" s="26" t="s">
        <v>51</v>
      </c>
      <c r="O22" s="42" t="s">
        <v>112</v>
      </c>
      <c r="P22" s="43">
        <v>44501</v>
      </c>
      <c r="Q22" s="27" t="s">
        <v>113</v>
      </c>
      <c r="R22" s="26" t="s">
        <v>40</v>
      </c>
      <c r="S22" s="26" t="s">
        <v>41</v>
      </c>
      <c r="T22" s="27"/>
      <c r="U22" s="26" t="s">
        <v>35</v>
      </c>
      <c r="V22" s="27" t="s">
        <v>114</v>
      </c>
      <c r="W22" s="24">
        <v>2</v>
      </c>
      <c r="X22" s="27" t="s">
        <v>43</v>
      </c>
      <c r="Y22" s="66" t="s">
        <v>115</v>
      </c>
    </row>
    <row r="23" spans="1:25" s="3" customFormat="1" ht="57.75" customHeight="1">
      <c r="A23" s="24"/>
      <c r="B23" s="25">
        <v>19</v>
      </c>
      <c r="C23" s="99" t="s">
        <v>116</v>
      </c>
      <c r="D23" s="26" t="s">
        <v>117</v>
      </c>
      <c r="E23" s="27" t="s">
        <v>32</v>
      </c>
      <c r="F23" s="26">
        <v>31</v>
      </c>
      <c r="G23" s="26" t="s">
        <v>90</v>
      </c>
      <c r="H23" s="26" t="s">
        <v>34</v>
      </c>
      <c r="I23" s="27"/>
      <c r="J23" s="27" t="s">
        <v>35</v>
      </c>
      <c r="K23" s="26"/>
      <c r="L23" s="26" t="s">
        <v>118</v>
      </c>
      <c r="M23" s="26" t="s">
        <v>119</v>
      </c>
      <c r="N23" s="26" t="s">
        <v>37</v>
      </c>
      <c r="O23" s="42" t="s">
        <v>120</v>
      </c>
      <c r="P23" s="43">
        <v>42491</v>
      </c>
      <c r="Q23" s="27" t="s">
        <v>39</v>
      </c>
      <c r="R23" s="26" t="s">
        <v>40</v>
      </c>
      <c r="S23" s="26" t="s">
        <v>41</v>
      </c>
      <c r="T23" s="28" t="s">
        <v>121</v>
      </c>
      <c r="U23" s="26" t="s">
        <v>35</v>
      </c>
      <c r="V23" s="26" t="s">
        <v>122</v>
      </c>
      <c r="W23" s="24">
        <v>1</v>
      </c>
      <c r="X23" s="27" t="s">
        <v>43</v>
      </c>
      <c r="Y23" s="68"/>
    </row>
    <row r="24" spans="1:25" s="3" customFormat="1" ht="34.5" customHeight="1">
      <c r="A24" s="24"/>
      <c r="B24" s="25">
        <v>20</v>
      </c>
      <c r="C24" s="26" t="s">
        <v>123</v>
      </c>
      <c r="D24" s="26" t="s">
        <v>124</v>
      </c>
      <c r="E24" s="27" t="s">
        <v>32</v>
      </c>
      <c r="F24" s="26">
        <v>96</v>
      </c>
      <c r="G24" s="26" t="s">
        <v>82</v>
      </c>
      <c r="H24" s="26" t="s">
        <v>34</v>
      </c>
      <c r="I24" s="27"/>
      <c r="J24" s="27" t="s">
        <v>35</v>
      </c>
      <c r="K24" s="26"/>
      <c r="L24" s="26" t="s">
        <v>124</v>
      </c>
      <c r="M24" s="26" t="s">
        <v>125</v>
      </c>
      <c r="N24" s="26" t="s">
        <v>60</v>
      </c>
      <c r="O24" s="42" t="s">
        <v>126</v>
      </c>
      <c r="P24" s="44" t="s">
        <v>127</v>
      </c>
      <c r="Q24" s="26" t="s">
        <v>113</v>
      </c>
      <c r="R24" s="26" t="s">
        <v>40</v>
      </c>
      <c r="S24" s="26" t="s">
        <v>41</v>
      </c>
      <c r="T24" s="26"/>
      <c r="U24" s="26" t="s">
        <v>35</v>
      </c>
      <c r="V24" s="26" t="s">
        <v>128</v>
      </c>
      <c r="W24" s="56">
        <v>1</v>
      </c>
      <c r="X24" s="27" t="s">
        <v>43</v>
      </c>
      <c r="Y24" s="68"/>
    </row>
    <row r="25" spans="1:25" s="3" customFormat="1" ht="34.5" customHeight="1">
      <c r="A25" s="24"/>
      <c r="B25" s="25">
        <v>21</v>
      </c>
      <c r="C25" s="26" t="s">
        <v>123</v>
      </c>
      <c r="D25" s="26" t="s">
        <v>124</v>
      </c>
      <c r="E25" s="27" t="s">
        <v>32</v>
      </c>
      <c r="F25" s="26">
        <v>93</v>
      </c>
      <c r="G25" s="26" t="s">
        <v>67</v>
      </c>
      <c r="H25" s="26" t="s">
        <v>65</v>
      </c>
      <c r="I25" s="27"/>
      <c r="J25" s="27" t="s">
        <v>35</v>
      </c>
      <c r="K25" s="26"/>
      <c r="L25" s="26" t="s">
        <v>124</v>
      </c>
      <c r="M25" s="26" t="s">
        <v>125</v>
      </c>
      <c r="N25" s="26" t="s">
        <v>60</v>
      </c>
      <c r="O25" s="42" t="s">
        <v>126</v>
      </c>
      <c r="P25" s="44" t="s">
        <v>127</v>
      </c>
      <c r="Q25" s="26" t="s">
        <v>113</v>
      </c>
      <c r="R25" s="26" t="s">
        <v>40</v>
      </c>
      <c r="S25" s="26" t="s">
        <v>41</v>
      </c>
      <c r="T25" s="26"/>
      <c r="U25" s="26" t="s">
        <v>35</v>
      </c>
      <c r="V25" s="26" t="s">
        <v>128</v>
      </c>
      <c r="W25" s="56"/>
      <c r="X25" s="27" t="s">
        <v>43</v>
      </c>
      <c r="Y25" s="68"/>
    </row>
    <row r="26" spans="1:25" s="3" customFormat="1" ht="39.75" customHeight="1">
      <c r="A26" s="25"/>
      <c r="B26" s="25">
        <v>22</v>
      </c>
      <c r="C26" s="26" t="s">
        <v>129</v>
      </c>
      <c r="D26" s="26" t="s">
        <v>130</v>
      </c>
      <c r="E26" s="27" t="s">
        <v>48</v>
      </c>
      <c r="F26" s="26">
        <v>68</v>
      </c>
      <c r="G26" s="26" t="s">
        <v>131</v>
      </c>
      <c r="H26" s="26" t="s">
        <v>34</v>
      </c>
      <c r="I26" s="27"/>
      <c r="J26" s="27" t="s">
        <v>35</v>
      </c>
      <c r="K26" s="26"/>
      <c r="L26" s="26" t="s">
        <v>132</v>
      </c>
      <c r="M26" s="26" t="s">
        <v>133</v>
      </c>
      <c r="N26" s="26" t="s">
        <v>134</v>
      </c>
      <c r="O26" s="42" t="s">
        <v>135</v>
      </c>
      <c r="P26" s="43">
        <v>41609</v>
      </c>
      <c r="Q26" s="27" t="s">
        <v>72</v>
      </c>
      <c r="R26" s="26" t="s">
        <v>40</v>
      </c>
      <c r="S26" s="26" t="s">
        <v>41</v>
      </c>
      <c r="T26" s="29" t="s">
        <v>136</v>
      </c>
      <c r="U26" s="26" t="s">
        <v>35</v>
      </c>
      <c r="V26" s="27" t="s">
        <v>137</v>
      </c>
      <c r="W26" s="24">
        <v>1</v>
      </c>
      <c r="X26" s="27" t="s">
        <v>43</v>
      </c>
      <c r="Y26" s="67"/>
    </row>
    <row r="27" spans="1:25" s="3" customFormat="1" ht="34.5" customHeight="1">
      <c r="A27" s="25"/>
      <c r="B27" s="25">
        <v>23</v>
      </c>
      <c r="C27" s="26" t="s">
        <v>138</v>
      </c>
      <c r="D27" s="26" t="s">
        <v>139</v>
      </c>
      <c r="E27" s="27" t="s">
        <v>48</v>
      </c>
      <c r="F27" s="26">
        <v>68</v>
      </c>
      <c r="G27" s="26" t="s">
        <v>131</v>
      </c>
      <c r="H27" s="26" t="s">
        <v>34</v>
      </c>
      <c r="I27" s="27"/>
      <c r="J27" s="27" t="s">
        <v>35</v>
      </c>
      <c r="K27" s="26"/>
      <c r="L27" s="26" t="s">
        <v>139</v>
      </c>
      <c r="M27" s="26" t="s">
        <v>140</v>
      </c>
      <c r="N27" s="26" t="s">
        <v>141</v>
      </c>
      <c r="O27" s="42" t="s">
        <v>142</v>
      </c>
      <c r="P27" s="45" t="s">
        <v>143</v>
      </c>
      <c r="Q27" s="27" t="s">
        <v>72</v>
      </c>
      <c r="R27" s="26" t="s">
        <v>40</v>
      </c>
      <c r="S27" s="26" t="s">
        <v>41</v>
      </c>
      <c r="T27" s="27"/>
      <c r="U27" s="26" t="s">
        <v>35</v>
      </c>
      <c r="V27" s="57" t="s">
        <v>144</v>
      </c>
      <c r="W27" s="24">
        <v>1</v>
      </c>
      <c r="X27" s="27" t="s">
        <v>43</v>
      </c>
      <c r="Y27" s="67"/>
    </row>
    <row r="28" spans="1:25" s="3" customFormat="1" ht="34.5" customHeight="1">
      <c r="A28" s="25"/>
      <c r="B28" s="25">
        <v>24</v>
      </c>
      <c r="C28" s="26" t="s">
        <v>145</v>
      </c>
      <c r="D28" s="28" t="s">
        <v>146</v>
      </c>
      <c r="E28" s="27" t="s">
        <v>77</v>
      </c>
      <c r="F28" s="26">
        <v>63</v>
      </c>
      <c r="G28" s="26" t="s">
        <v>147</v>
      </c>
      <c r="H28" s="26" t="s">
        <v>34</v>
      </c>
      <c r="I28" s="27"/>
      <c r="J28" s="27" t="s">
        <v>35</v>
      </c>
      <c r="K28" s="26"/>
      <c r="L28" s="46" t="s">
        <v>148</v>
      </c>
      <c r="M28" s="29" t="s">
        <v>149</v>
      </c>
      <c r="N28" s="26" t="s">
        <v>37</v>
      </c>
      <c r="O28" s="42" t="s">
        <v>150</v>
      </c>
      <c r="P28" s="45">
        <v>43313</v>
      </c>
      <c r="Q28" s="27" t="s">
        <v>53</v>
      </c>
      <c r="R28" s="26" t="s">
        <v>40</v>
      </c>
      <c r="S28" s="26" t="s">
        <v>41</v>
      </c>
      <c r="T28" s="27">
        <f>VLOOKUP(D28,'[2]计划书'!$C$1:$W$545,17,FALSE)</f>
        <v>0</v>
      </c>
      <c r="U28" s="26" t="s">
        <v>35</v>
      </c>
      <c r="V28" s="27" t="s">
        <v>151</v>
      </c>
      <c r="W28" s="24">
        <v>1</v>
      </c>
      <c r="X28" s="27" t="s">
        <v>43</v>
      </c>
      <c r="Y28" s="67"/>
    </row>
    <row r="29" spans="1:25" s="3" customFormat="1" ht="34.5" customHeight="1">
      <c r="A29" s="25"/>
      <c r="B29" s="25">
        <v>25</v>
      </c>
      <c r="C29" s="26" t="s">
        <v>145</v>
      </c>
      <c r="D29" s="28" t="s">
        <v>146</v>
      </c>
      <c r="E29" s="27" t="s">
        <v>77</v>
      </c>
      <c r="F29" s="26">
        <v>71</v>
      </c>
      <c r="G29" s="26" t="s">
        <v>152</v>
      </c>
      <c r="H29" s="26" t="s">
        <v>65</v>
      </c>
      <c r="I29" s="27"/>
      <c r="J29" s="27" t="s">
        <v>35</v>
      </c>
      <c r="K29" s="26"/>
      <c r="L29" s="46" t="s">
        <v>148</v>
      </c>
      <c r="M29" s="29" t="s">
        <v>149</v>
      </c>
      <c r="N29" s="26" t="s">
        <v>37</v>
      </c>
      <c r="O29" s="42" t="s">
        <v>150</v>
      </c>
      <c r="P29" s="45">
        <v>43313</v>
      </c>
      <c r="Q29" s="27" t="s">
        <v>53</v>
      </c>
      <c r="R29" s="26" t="s">
        <v>40</v>
      </c>
      <c r="S29" s="26" t="s">
        <v>41</v>
      </c>
      <c r="T29" s="27">
        <f>VLOOKUP(D29,'[2]计划书'!$C$1:$W$545,17,FALSE)</f>
        <v>0</v>
      </c>
      <c r="U29" s="26" t="s">
        <v>35</v>
      </c>
      <c r="V29" s="27" t="s">
        <v>151</v>
      </c>
      <c r="W29" s="24"/>
      <c r="X29" s="27" t="s">
        <v>43</v>
      </c>
      <c r="Y29" s="67"/>
    </row>
    <row r="30" spans="1:25" s="3" customFormat="1" ht="45" customHeight="1">
      <c r="A30" s="24"/>
      <c r="B30" s="25">
        <v>26</v>
      </c>
      <c r="C30" s="26" t="s">
        <v>153</v>
      </c>
      <c r="D30" s="26" t="s">
        <v>154</v>
      </c>
      <c r="E30" s="27" t="s">
        <v>48</v>
      </c>
      <c r="F30" s="26">
        <v>31</v>
      </c>
      <c r="G30" s="26" t="s">
        <v>155</v>
      </c>
      <c r="H30" s="26" t="s">
        <v>65</v>
      </c>
      <c r="I30" s="27"/>
      <c r="J30" s="27" t="s">
        <v>35</v>
      </c>
      <c r="K30" s="26"/>
      <c r="L30" s="26" t="s">
        <v>156</v>
      </c>
      <c r="M30" s="29" t="s">
        <v>157</v>
      </c>
      <c r="N30" s="26" t="s">
        <v>37</v>
      </c>
      <c r="O30" s="42" t="s">
        <v>158</v>
      </c>
      <c r="P30" s="43">
        <v>43344</v>
      </c>
      <c r="Q30" s="27" t="s">
        <v>72</v>
      </c>
      <c r="R30" s="26" t="s">
        <v>40</v>
      </c>
      <c r="S30" s="26" t="s">
        <v>41</v>
      </c>
      <c r="T30" s="27"/>
      <c r="U30" s="26" t="s">
        <v>35</v>
      </c>
      <c r="V30" s="27" t="s">
        <v>159</v>
      </c>
      <c r="W30" s="24">
        <v>1</v>
      </c>
      <c r="X30" s="27" t="s">
        <v>43</v>
      </c>
      <c r="Y30" s="68"/>
    </row>
    <row r="31" spans="1:25" s="3" customFormat="1" ht="34.5" customHeight="1">
      <c r="A31" s="24"/>
      <c r="B31" s="25">
        <v>27</v>
      </c>
      <c r="C31" s="26" t="s">
        <v>160</v>
      </c>
      <c r="D31" s="26" t="s">
        <v>161</v>
      </c>
      <c r="E31" s="27" t="s">
        <v>48</v>
      </c>
      <c r="F31" s="26">
        <v>64</v>
      </c>
      <c r="G31" s="26" t="s">
        <v>162</v>
      </c>
      <c r="H31" s="26" t="s">
        <v>65</v>
      </c>
      <c r="I31" s="27"/>
      <c r="J31" s="27" t="s">
        <v>35</v>
      </c>
      <c r="K31" s="26"/>
      <c r="L31" s="26" t="s">
        <v>163</v>
      </c>
      <c r="M31" s="26" t="s">
        <v>164</v>
      </c>
      <c r="N31" s="26" t="s">
        <v>165</v>
      </c>
      <c r="O31" s="42" t="s">
        <v>166</v>
      </c>
      <c r="P31" s="43">
        <v>42186</v>
      </c>
      <c r="Q31" s="27">
        <f>VLOOKUP(D31,'[2]计划书'!$C$1:$W$545,14,FALSE)</f>
        <v>0</v>
      </c>
      <c r="R31" s="26" t="s">
        <v>40</v>
      </c>
      <c r="S31" s="26" t="s">
        <v>41</v>
      </c>
      <c r="T31" s="27">
        <f>VLOOKUP(D31,'[2]计划书'!$C$1:$W$545,17,FALSE)</f>
        <v>0</v>
      </c>
      <c r="U31" s="26" t="s">
        <v>35</v>
      </c>
      <c r="V31" s="27" t="s">
        <v>167</v>
      </c>
      <c r="W31" s="24">
        <v>1</v>
      </c>
      <c r="X31" s="27" t="s">
        <v>43</v>
      </c>
      <c r="Y31" s="68"/>
    </row>
    <row r="32" spans="1:25" s="3" customFormat="1" ht="34.5" customHeight="1">
      <c r="A32" s="24"/>
      <c r="B32" s="25">
        <v>28</v>
      </c>
      <c r="C32" s="26" t="s">
        <v>160</v>
      </c>
      <c r="D32" s="26" t="s">
        <v>161</v>
      </c>
      <c r="E32" s="27" t="s">
        <v>48</v>
      </c>
      <c r="F32" s="26">
        <v>63</v>
      </c>
      <c r="G32" s="26" t="s">
        <v>168</v>
      </c>
      <c r="H32" s="26" t="s">
        <v>65</v>
      </c>
      <c r="I32" s="27"/>
      <c r="J32" s="27" t="s">
        <v>35</v>
      </c>
      <c r="K32" s="26"/>
      <c r="L32" s="26" t="s">
        <v>163</v>
      </c>
      <c r="M32" s="26" t="s">
        <v>164</v>
      </c>
      <c r="N32" s="26" t="s">
        <v>165</v>
      </c>
      <c r="O32" s="42" t="s">
        <v>166</v>
      </c>
      <c r="P32" s="43">
        <v>42186</v>
      </c>
      <c r="Q32" s="27">
        <f>VLOOKUP(D32,'[2]计划书'!$C$1:$W$545,14,FALSE)</f>
        <v>0</v>
      </c>
      <c r="R32" s="26" t="s">
        <v>40</v>
      </c>
      <c r="S32" s="26" t="s">
        <v>41</v>
      </c>
      <c r="T32" s="27">
        <f>VLOOKUP(D32,'[2]计划书'!$C$1:$W$545,17,FALSE)</f>
        <v>0</v>
      </c>
      <c r="U32" s="26" t="s">
        <v>35</v>
      </c>
      <c r="V32" s="27" t="s">
        <v>167</v>
      </c>
      <c r="W32" s="24"/>
      <c r="X32" s="27" t="s">
        <v>43</v>
      </c>
      <c r="Y32" s="68"/>
    </row>
    <row r="33" spans="1:25" s="3" customFormat="1" ht="39" customHeight="1">
      <c r="A33" s="24"/>
      <c r="B33" s="25">
        <v>29</v>
      </c>
      <c r="C33" s="26" t="s">
        <v>169</v>
      </c>
      <c r="D33" s="26" t="s">
        <v>170</v>
      </c>
      <c r="E33" s="27" t="s">
        <v>48</v>
      </c>
      <c r="F33" s="26">
        <v>64</v>
      </c>
      <c r="G33" s="26" t="s">
        <v>162</v>
      </c>
      <c r="H33" s="26" t="s">
        <v>65</v>
      </c>
      <c r="I33" s="27"/>
      <c r="J33" s="27" t="s">
        <v>35</v>
      </c>
      <c r="K33" s="26"/>
      <c r="L33" s="29" t="s">
        <v>171</v>
      </c>
      <c r="M33" s="26" t="s">
        <v>172</v>
      </c>
      <c r="N33" s="26" t="s">
        <v>173</v>
      </c>
      <c r="O33" s="42" t="s">
        <v>174</v>
      </c>
      <c r="P33" s="43">
        <v>44287</v>
      </c>
      <c r="Q33" s="27" t="s">
        <v>39</v>
      </c>
      <c r="R33" s="26" t="s">
        <v>40</v>
      </c>
      <c r="S33" s="26" t="s">
        <v>41</v>
      </c>
      <c r="T33" s="27">
        <f>VLOOKUP(D33,'[2]计划书'!$C$1:$W$545,17,FALSE)</f>
        <v>0</v>
      </c>
      <c r="U33" s="26" t="s">
        <v>35</v>
      </c>
      <c r="V33" s="27" t="s">
        <v>175</v>
      </c>
      <c r="W33" s="24">
        <v>1</v>
      </c>
      <c r="X33" s="27" t="s">
        <v>43</v>
      </c>
      <c r="Y33" s="68"/>
    </row>
    <row r="34" spans="1:25" s="3" customFormat="1" ht="30" customHeight="1">
      <c r="A34" s="25"/>
      <c r="B34" s="25">
        <v>30</v>
      </c>
      <c r="C34" s="26" t="s">
        <v>169</v>
      </c>
      <c r="D34" s="26" t="s">
        <v>170</v>
      </c>
      <c r="E34" s="27" t="s">
        <v>48</v>
      </c>
      <c r="F34" s="26">
        <v>63</v>
      </c>
      <c r="G34" s="26" t="s">
        <v>168</v>
      </c>
      <c r="H34" s="26" t="s">
        <v>65</v>
      </c>
      <c r="I34" s="27"/>
      <c r="J34" s="27" t="s">
        <v>35</v>
      </c>
      <c r="K34" s="26"/>
      <c r="L34" s="29" t="s">
        <v>171</v>
      </c>
      <c r="M34" s="26" t="s">
        <v>172</v>
      </c>
      <c r="N34" s="26" t="s">
        <v>173</v>
      </c>
      <c r="O34" s="42" t="s">
        <v>174</v>
      </c>
      <c r="P34" s="43">
        <v>44287</v>
      </c>
      <c r="Q34" s="27" t="s">
        <v>39</v>
      </c>
      <c r="R34" s="26" t="s">
        <v>40</v>
      </c>
      <c r="S34" s="26" t="s">
        <v>41</v>
      </c>
      <c r="T34" s="27">
        <f>VLOOKUP(D34,'[2]计划书'!$C$1:$W$545,17,FALSE)</f>
        <v>0</v>
      </c>
      <c r="U34" s="26" t="s">
        <v>35</v>
      </c>
      <c r="V34" s="27" t="s">
        <v>175</v>
      </c>
      <c r="W34" s="24"/>
      <c r="X34" s="27" t="s">
        <v>43</v>
      </c>
      <c r="Y34" s="67"/>
    </row>
    <row r="35" spans="1:25" s="3" customFormat="1" ht="30" customHeight="1">
      <c r="A35" s="25"/>
      <c r="B35" s="25">
        <v>31</v>
      </c>
      <c r="C35" s="26" t="s">
        <v>176</v>
      </c>
      <c r="D35" s="26" t="s">
        <v>177</v>
      </c>
      <c r="E35" s="27" t="s">
        <v>48</v>
      </c>
      <c r="F35" s="26">
        <v>60</v>
      </c>
      <c r="G35" s="26" t="s">
        <v>178</v>
      </c>
      <c r="H35" s="26" t="s">
        <v>65</v>
      </c>
      <c r="I35" s="27"/>
      <c r="J35" s="27" t="s">
        <v>35</v>
      </c>
      <c r="K35" s="27"/>
      <c r="L35" s="26" t="s">
        <v>177</v>
      </c>
      <c r="M35" s="26" t="s">
        <v>179</v>
      </c>
      <c r="N35" s="26" t="s">
        <v>51</v>
      </c>
      <c r="O35" s="42" t="s">
        <v>180</v>
      </c>
      <c r="P35" s="43">
        <v>43405</v>
      </c>
      <c r="Q35" s="27" t="s">
        <v>181</v>
      </c>
      <c r="R35" s="26" t="s">
        <v>40</v>
      </c>
      <c r="S35" s="26" t="s">
        <v>41</v>
      </c>
      <c r="T35" s="27"/>
      <c r="U35" s="26" t="s">
        <v>35</v>
      </c>
      <c r="V35" s="27" t="s">
        <v>182</v>
      </c>
      <c r="W35" s="24">
        <v>1</v>
      </c>
      <c r="X35" s="27" t="s">
        <v>43</v>
      </c>
      <c r="Y35" s="67"/>
    </row>
    <row r="36" spans="1:25" s="3" customFormat="1" ht="34.5" customHeight="1">
      <c r="A36" s="25"/>
      <c r="B36" s="25">
        <v>32</v>
      </c>
      <c r="C36" s="26" t="s">
        <v>183</v>
      </c>
      <c r="D36" s="29" t="s">
        <v>184</v>
      </c>
      <c r="E36" s="27" t="s">
        <v>48</v>
      </c>
      <c r="F36" s="26">
        <v>31</v>
      </c>
      <c r="G36" s="26" t="s">
        <v>185</v>
      </c>
      <c r="H36" s="26" t="s">
        <v>65</v>
      </c>
      <c r="I36" s="27"/>
      <c r="J36" s="27" t="s">
        <v>35</v>
      </c>
      <c r="K36" s="26"/>
      <c r="L36" s="26" t="s">
        <v>186</v>
      </c>
      <c r="M36" s="26" t="s">
        <v>187</v>
      </c>
      <c r="N36" s="26" t="s">
        <v>188</v>
      </c>
      <c r="O36" s="42" t="s">
        <v>189</v>
      </c>
      <c r="P36" s="43">
        <v>43922</v>
      </c>
      <c r="Q36" s="27"/>
      <c r="R36" s="26" t="s">
        <v>40</v>
      </c>
      <c r="S36" s="26" t="s">
        <v>41</v>
      </c>
      <c r="T36" s="27"/>
      <c r="U36" s="26" t="s">
        <v>35</v>
      </c>
      <c r="V36" s="27" t="s">
        <v>114</v>
      </c>
      <c r="W36" s="24">
        <v>1</v>
      </c>
      <c r="X36" s="27" t="s">
        <v>43</v>
      </c>
      <c r="Y36" s="67"/>
    </row>
    <row r="37" spans="1:25" s="3" customFormat="1" ht="45" customHeight="1">
      <c r="A37" s="24"/>
      <c r="B37" s="25">
        <v>33</v>
      </c>
      <c r="C37" s="26" t="s">
        <v>190</v>
      </c>
      <c r="D37" s="26" t="s">
        <v>191</v>
      </c>
      <c r="E37" s="27" t="s">
        <v>77</v>
      </c>
      <c r="F37" s="26">
        <v>29</v>
      </c>
      <c r="G37" s="26" t="s">
        <v>192</v>
      </c>
      <c r="H37" s="26" t="s">
        <v>65</v>
      </c>
      <c r="I37" s="27"/>
      <c r="J37" s="27" t="s">
        <v>35</v>
      </c>
      <c r="K37" s="26"/>
      <c r="L37" s="26" t="s">
        <v>193</v>
      </c>
      <c r="M37" s="26" t="s">
        <v>194</v>
      </c>
      <c r="N37" s="26" t="s">
        <v>37</v>
      </c>
      <c r="O37" s="42" t="s">
        <v>195</v>
      </c>
      <c r="P37" s="43">
        <v>44136</v>
      </c>
      <c r="Q37" s="27" t="s">
        <v>196</v>
      </c>
      <c r="R37" s="26" t="s">
        <v>40</v>
      </c>
      <c r="S37" s="26" t="s">
        <v>41</v>
      </c>
      <c r="T37" s="29" t="s">
        <v>197</v>
      </c>
      <c r="U37" s="26" t="s">
        <v>35</v>
      </c>
      <c r="V37" s="27" t="s">
        <v>198</v>
      </c>
      <c r="W37" s="24">
        <v>1</v>
      </c>
      <c r="X37" s="27" t="s">
        <v>43</v>
      </c>
      <c r="Y37" s="68"/>
    </row>
    <row r="38" spans="1:27" s="4" customFormat="1" ht="34.5" customHeight="1">
      <c r="A38" s="25"/>
      <c r="B38" s="25">
        <v>34</v>
      </c>
      <c r="C38" s="30" t="s">
        <v>199</v>
      </c>
      <c r="D38" s="30" t="s">
        <v>200</v>
      </c>
      <c r="E38" s="31" t="s">
        <v>32</v>
      </c>
      <c r="F38" s="30">
        <v>268</v>
      </c>
      <c r="G38" s="30" t="s">
        <v>201</v>
      </c>
      <c r="H38" s="30" t="s">
        <v>34</v>
      </c>
      <c r="I38" s="31"/>
      <c r="J38" s="31" t="s">
        <v>35</v>
      </c>
      <c r="K38" s="30"/>
      <c r="L38" s="30" t="str">
        <f>VLOOKUP(D38,'[2]计划书'!$C$1:$W$545,9,FALSE)</f>
        <v>西方经济学(下册)</v>
      </c>
      <c r="M38" s="30" t="str">
        <f>VLOOKUP(D38,'[2]计划书'!$C$1:$W$545,10,FALSE)</f>
        <v>《西方经济学》编写组</v>
      </c>
      <c r="N38" s="30" t="str">
        <f>VLOOKUP(D38,'[2]计划书'!$C$1:$W$545,11,FALSE)</f>
        <v>高等教育出版社</v>
      </c>
      <c r="O38" s="47" t="str">
        <f>VLOOKUP(D38,'[2]计划书'!$C$1:$W$545,12,FALSE)</f>
        <v>978-7-04-052554-0 </v>
      </c>
      <c r="P38" s="48">
        <v>43709</v>
      </c>
      <c r="Q38" s="31" t="s">
        <v>113</v>
      </c>
      <c r="R38" s="30" t="str">
        <f>VLOOKUP(D38,'[2]计划书'!$C$1:$W$545,15,FALSE)</f>
        <v>是</v>
      </c>
      <c r="S38" s="30" t="str">
        <f>VLOOKUP(D38,'[2]计划书'!$C$1:$W$545,16,FALSE)</f>
        <v>否</v>
      </c>
      <c r="T38" s="30" t="str">
        <f>VLOOKUP(D38,'[2]计划书'!$C$1:$W$545,17,FALSE)</f>
        <v>马工程教材</v>
      </c>
      <c r="U38" s="30" t="str">
        <f>VLOOKUP(D38,'[2]计划书'!$C$1:$W$545,18,FALSE)</f>
        <v>否</v>
      </c>
      <c r="V38" s="30" t="s">
        <v>202</v>
      </c>
      <c r="W38" s="25">
        <v>8</v>
      </c>
      <c r="X38" s="31" t="s">
        <v>43</v>
      </c>
      <c r="AA38" s="3"/>
    </row>
    <row r="39" spans="1:27" s="4" customFormat="1" ht="34.5" customHeight="1">
      <c r="A39" s="25"/>
      <c r="B39" s="25">
        <v>35</v>
      </c>
      <c r="C39" s="30" t="s">
        <v>203</v>
      </c>
      <c r="D39" s="30" t="s">
        <v>200</v>
      </c>
      <c r="E39" s="31" t="s">
        <v>32</v>
      </c>
      <c r="F39" s="30">
        <v>126</v>
      </c>
      <c r="G39" s="30" t="s">
        <v>204</v>
      </c>
      <c r="H39" s="30" t="s">
        <v>34</v>
      </c>
      <c r="I39" s="31"/>
      <c r="J39" s="31" t="s">
        <v>35</v>
      </c>
      <c r="K39" s="30">
        <f>VLOOKUP(D39,'[2]计划书'!$C$1:$W$545,8,FALSE)</f>
        <v>0</v>
      </c>
      <c r="L39" s="30" t="str">
        <f>VLOOKUP(D39,'[2]计划书'!$C$1:$W$545,9,FALSE)</f>
        <v>西方经济学(下册)</v>
      </c>
      <c r="M39" s="30" t="str">
        <f>VLOOKUP(D39,'[2]计划书'!$C$1:$W$545,10,FALSE)</f>
        <v>《西方经济学》编写组</v>
      </c>
      <c r="N39" s="30" t="str">
        <f>VLOOKUP(D39,'[2]计划书'!$C$1:$W$545,11,FALSE)</f>
        <v>高等教育出版社</v>
      </c>
      <c r="O39" s="47" t="str">
        <f>VLOOKUP(D39,'[2]计划书'!$C$1:$W$545,12,FALSE)</f>
        <v>978-7-04-052554-0 </v>
      </c>
      <c r="P39" s="48">
        <v>43709</v>
      </c>
      <c r="Q39" s="31" t="s">
        <v>113</v>
      </c>
      <c r="R39" s="30" t="str">
        <f>VLOOKUP(D39,'[2]计划书'!$C$1:$W$545,15,FALSE)</f>
        <v>是</v>
      </c>
      <c r="S39" s="30" t="str">
        <f>VLOOKUP(D39,'[2]计划书'!$C$1:$W$545,16,FALSE)</f>
        <v>否</v>
      </c>
      <c r="T39" s="30" t="str">
        <f>VLOOKUP(D39,'[2]计划书'!$C$1:$W$545,17,FALSE)</f>
        <v>马工程教材</v>
      </c>
      <c r="U39" s="30" t="str">
        <f>VLOOKUP(D39,'[2]计划书'!$C$1:$W$545,18,FALSE)</f>
        <v>否</v>
      </c>
      <c r="V39" s="30" t="s">
        <v>202</v>
      </c>
      <c r="W39" s="25"/>
      <c r="X39" s="31" t="s">
        <v>43</v>
      </c>
      <c r="Y39" s="67"/>
      <c r="AA39" s="3"/>
    </row>
    <row r="40" spans="1:27" s="4" customFormat="1" ht="34.5" customHeight="1">
      <c r="A40" s="25"/>
      <c r="B40" s="25">
        <v>36</v>
      </c>
      <c r="C40" s="30" t="s">
        <v>203</v>
      </c>
      <c r="D40" s="30" t="s">
        <v>200</v>
      </c>
      <c r="E40" s="31" t="s">
        <v>32</v>
      </c>
      <c r="F40" s="30">
        <v>266</v>
      </c>
      <c r="G40" s="30" t="s">
        <v>205</v>
      </c>
      <c r="H40" s="30" t="s">
        <v>34</v>
      </c>
      <c r="I40" s="31"/>
      <c r="J40" s="31" t="s">
        <v>35</v>
      </c>
      <c r="K40" s="30">
        <f>VLOOKUP(D40,'[2]计划书'!$C$1:$W$545,8,FALSE)</f>
        <v>0</v>
      </c>
      <c r="L40" s="30" t="str">
        <f>VLOOKUP(D40,'[2]计划书'!$C$1:$W$545,9,FALSE)</f>
        <v>西方经济学(下册)</v>
      </c>
      <c r="M40" s="30" t="str">
        <f>VLOOKUP(D40,'[2]计划书'!$C$1:$W$545,10,FALSE)</f>
        <v>《西方经济学》编写组</v>
      </c>
      <c r="N40" s="30" t="str">
        <f>VLOOKUP(D40,'[2]计划书'!$C$1:$W$545,11,FALSE)</f>
        <v>高等教育出版社</v>
      </c>
      <c r="O40" s="47" t="str">
        <f>VLOOKUP(D40,'[2]计划书'!$C$1:$W$545,12,FALSE)</f>
        <v>978-7-04-052554-0 </v>
      </c>
      <c r="P40" s="48">
        <v>43709</v>
      </c>
      <c r="Q40" s="31" t="s">
        <v>113</v>
      </c>
      <c r="R40" s="30" t="str">
        <f>VLOOKUP(D40,'[2]计划书'!$C$1:$W$545,15,FALSE)</f>
        <v>是</v>
      </c>
      <c r="S40" s="30" t="str">
        <f>VLOOKUP(D40,'[2]计划书'!$C$1:$W$545,16,FALSE)</f>
        <v>否</v>
      </c>
      <c r="T40" s="30" t="str">
        <f>VLOOKUP(D40,'[2]计划书'!$C$1:$W$545,17,FALSE)</f>
        <v>马工程教材</v>
      </c>
      <c r="U40" s="30" t="str">
        <f>VLOOKUP(D40,'[2]计划书'!$C$1:$W$545,18,FALSE)</f>
        <v>否</v>
      </c>
      <c r="V40" s="30" t="s">
        <v>202</v>
      </c>
      <c r="W40" s="25"/>
      <c r="X40" s="31" t="s">
        <v>43</v>
      </c>
      <c r="Y40" s="67"/>
      <c r="AA40" s="3"/>
    </row>
    <row r="41" spans="1:27" s="4" customFormat="1" ht="34.5" customHeight="1">
      <c r="A41" s="25"/>
      <c r="B41" s="25">
        <v>37</v>
      </c>
      <c r="C41" s="30" t="s">
        <v>206</v>
      </c>
      <c r="D41" s="30" t="s">
        <v>207</v>
      </c>
      <c r="E41" s="31" t="s">
        <v>32</v>
      </c>
      <c r="F41" s="30">
        <v>268</v>
      </c>
      <c r="G41" s="30" t="s">
        <v>201</v>
      </c>
      <c r="H41" s="30" t="s">
        <v>34</v>
      </c>
      <c r="I41" s="31"/>
      <c r="J41" s="31" t="s">
        <v>35</v>
      </c>
      <c r="K41" s="30">
        <f>VLOOKUP(D41,'[2]计划书'!$C$1:$W$545,8,FALSE)</f>
        <v>0</v>
      </c>
      <c r="L41" s="30" t="str">
        <f>VLOOKUP(D41,'[2]计划书'!$C$1:$W$545,9,FALSE)</f>
        <v>管理学</v>
      </c>
      <c r="M41" s="30" t="str">
        <f>VLOOKUP(D41,'[2]计划书'!$C$1:$W$545,10,FALSE)</f>
        <v>陈传明、徐向艺、赵丽芬</v>
      </c>
      <c r="N41" s="30" t="str">
        <f>VLOOKUP(D41,'[2]计划书'!$C$1:$W$545,11,FALSE)</f>
        <v>高等教育出版社</v>
      </c>
      <c r="O41" s="47" t="str">
        <f>VLOOKUP(D41,'[2]计划书'!$C$1:$W$545,12,FALSE)</f>
        <v>978-7-04-045832-9</v>
      </c>
      <c r="P41" s="48">
        <f>VLOOKUP(D41,'[2]计划书'!$C$1:$W$545,13,FALSE)</f>
        <v>43466</v>
      </c>
      <c r="Q41" s="31" t="s">
        <v>39</v>
      </c>
      <c r="R41" s="30" t="str">
        <f>VLOOKUP(D41,'[2]计划书'!$C$1:$W$545,15,FALSE)</f>
        <v>是</v>
      </c>
      <c r="S41" s="30" t="str">
        <f>VLOOKUP(D41,'[2]计划书'!$C$1:$W$545,16,FALSE)</f>
        <v>否</v>
      </c>
      <c r="T41" s="30" t="str">
        <f>VLOOKUP(D41,'[2]计划书'!$C$1:$W$545,17,FALSE)</f>
        <v>马工程教材</v>
      </c>
      <c r="U41" s="30" t="str">
        <f>VLOOKUP(D41,'[2]计划书'!$C$1:$W$545,18,FALSE)</f>
        <v>否</v>
      </c>
      <c r="V41" s="30" t="s">
        <v>208</v>
      </c>
      <c r="W41" s="25"/>
      <c r="X41" s="31" t="s">
        <v>43</v>
      </c>
      <c r="Y41" s="67"/>
      <c r="AA41" s="3"/>
    </row>
    <row r="42" spans="1:27" s="4" customFormat="1" ht="34.5" customHeight="1">
      <c r="A42" s="25"/>
      <c r="B42" s="25">
        <v>38</v>
      </c>
      <c r="C42" s="30" t="s">
        <v>209</v>
      </c>
      <c r="D42" s="30" t="s">
        <v>210</v>
      </c>
      <c r="E42" s="31" t="s">
        <v>32</v>
      </c>
      <c r="F42" s="30">
        <v>62</v>
      </c>
      <c r="G42" s="30" t="s">
        <v>211</v>
      </c>
      <c r="H42" s="30" t="s">
        <v>34</v>
      </c>
      <c r="I42" s="31"/>
      <c r="J42" s="31" t="s">
        <v>35</v>
      </c>
      <c r="K42" s="30">
        <f>VLOOKUP(D42,'[2]计划书'!$C$1:$W$545,8,FALSE)</f>
        <v>0</v>
      </c>
      <c r="L42" s="30" t="str">
        <f>VLOOKUP(D42,'[2]计划书'!$C$1:$W$545,9,FALSE)</f>
        <v>计量经济学</v>
      </c>
      <c r="M42" s="30" t="str">
        <f>VLOOKUP(D42,'[2]计划书'!$C$1:$W$545,10,FALSE)</f>
        <v>李子奈 潘文卿</v>
      </c>
      <c r="N42" s="30" t="str">
        <f>VLOOKUP(D42,'[2]计划书'!$C$1:$W$545,11,FALSE)</f>
        <v>高教</v>
      </c>
      <c r="O42" s="47" t="str">
        <f>VLOOKUP(D42,'[2]计划书'!$C$1:$W$545,12,FALSE)</f>
        <v>978-7-04-054522-7</v>
      </c>
      <c r="P42" s="48">
        <v>44105</v>
      </c>
      <c r="Q42" s="31" t="s">
        <v>87</v>
      </c>
      <c r="R42" s="30" t="s">
        <v>40</v>
      </c>
      <c r="S42" s="30" t="str">
        <f>VLOOKUP(D42,'[2]计划书'!$C$1:$W$545,16,FALSE)</f>
        <v>否</v>
      </c>
      <c r="T42" s="58" t="str">
        <f>VLOOKUP(D42,'[2]计划书'!$C$1:$W$545,17,FALSE)</f>
        <v>“十二五”国家级规划教材</v>
      </c>
      <c r="U42" s="30" t="str">
        <f>VLOOKUP(D42,'[2]计划书'!$C$1:$W$545,18,FALSE)</f>
        <v>否</v>
      </c>
      <c r="V42" s="31" t="s">
        <v>212</v>
      </c>
      <c r="W42" s="25"/>
      <c r="X42" s="31" t="s">
        <v>43</v>
      </c>
      <c r="Y42" s="67"/>
      <c r="AA42" s="3"/>
    </row>
    <row r="43" spans="1:27" s="4" customFormat="1" ht="34.5" customHeight="1">
      <c r="A43" s="25"/>
      <c r="B43" s="25">
        <v>39</v>
      </c>
      <c r="C43" s="30" t="s">
        <v>209</v>
      </c>
      <c r="D43" s="30" t="s">
        <v>210</v>
      </c>
      <c r="E43" s="31" t="s">
        <v>32</v>
      </c>
      <c r="F43" s="30">
        <v>31</v>
      </c>
      <c r="G43" s="30" t="s">
        <v>185</v>
      </c>
      <c r="H43" s="30" t="s">
        <v>34</v>
      </c>
      <c r="I43" s="31"/>
      <c r="J43" s="31" t="s">
        <v>35</v>
      </c>
      <c r="K43" s="30">
        <f>VLOOKUP(D43,'[2]计划书'!$C$1:$W$545,8,FALSE)</f>
        <v>0</v>
      </c>
      <c r="L43" s="30" t="str">
        <f>VLOOKUP(D43,'[2]计划书'!$C$1:$W$545,9,FALSE)</f>
        <v>计量经济学</v>
      </c>
      <c r="M43" s="30" t="str">
        <f>VLOOKUP(D43,'[2]计划书'!$C$1:$W$545,10,FALSE)</f>
        <v>李子奈 潘文卿</v>
      </c>
      <c r="N43" s="30" t="str">
        <f>VLOOKUP(D43,'[2]计划书'!$C$1:$W$545,11,FALSE)</f>
        <v>高教</v>
      </c>
      <c r="O43" s="47" t="str">
        <f>VLOOKUP(D43,'[2]计划书'!$C$1:$W$545,12,FALSE)</f>
        <v>978-7-04-054522-7</v>
      </c>
      <c r="P43" s="48">
        <v>44105</v>
      </c>
      <c r="Q43" s="31" t="s">
        <v>87</v>
      </c>
      <c r="R43" s="30" t="s">
        <v>40</v>
      </c>
      <c r="S43" s="30" t="str">
        <f>VLOOKUP(D43,'[2]计划书'!$C$1:$W$545,16,FALSE)</f>
        <v>否</v>
      </c>
      <c r="T43" s="58" t="str">
        <f>VLOOKUP(D43,'[2]计划书'!$C$1:$W$545,17,FALSE)</f>
        <v>“十二五”国家级规划教材</v>
      </c>
      <c r="U43" s="30" t="str">
        <f>VLOOKUP(D43,'[2]计划书'!$C$1:$W$545,18,FALSE)</f>
        <v>否</v>
      </c>
      <c r="V43" s="31" t="s">
        <v>212</v>
      </c>
      <c r="W43" s="25"/>
      <c r="X43" s="31" t="s">
        <v>43</v>
      </c>
      <c r="Y43" s="67"/>
      <c r="AA43" s="3"/>
    </row>
    <row r="44" spans="1:27" s="4" customFormat="1" ht="34.5" customHeight="1">
      <c r="A44" s="25"/>
      <c r="B44" s="25">
        <v>40</v>
      </c>
      <c r="C44" s="30" t="s">
        <v>209</v>
      </c>
      <c r="D44" s="30" t="s">
        <v>210</v>
      </c>
      <c r="E44" s="31" t="s">
        <v>32</v>
      </c>
      <c r="F44" s="30">
        <v>30</v>
      </c>
      <c r="G44" s="30" t="s">
        <v>213</v>
      </c>
      <c r="H44" s="30" t="s">
        <v>34</v>
      </c>
      <c r="I44" s="31"/>
      <c r="J44" s="31" t="s">
        <v>35</v>
      </c>
      <c r="K44" s="30">
        <f>VLOOKUP(D44,'[2]计划书'!$C$1:$W$545,8,FALSE)</f>
        <v>0</v>
      </c>
      <c r="L44" s="30" t="str">
        <f>VLOOKUP(D44,'[2]计划书'!$C$1:$W$545,9,FALSE)</f>
        <v>计量经济学</v>
      </c>
      <c r="M44" s="30" t="str">
        <f>VLOOKUP(D44,'[2]计划书'!$C$1:$W$545,10,FALSE)</f>
        <v>李子奈 潘文卿</v>
      </c>
      <c r="N44" s="30" t="str">
        <f>VLOOKUP(D44,'[2]计划书'!$C$1:$W$545,11,FALSE)</f>
        <v>高教</v>
      </c>
      <c r="O44" s="47" t="str">
        <f>VLOOKUP(D44,'[2]计划书'!$C$1:$W$545,12,FALSE)</f>
        <v>978-7-04-054522-7</v>
      </c>
      <c r="P44" s="48">
        <v>44105</v>
      </c>
      <c r="Q44" s="31" t="s">
        <v>87</v>
      </c>
      <c r="R44" s="30" t="s">
        <v>40</v>
      </c>
      <c r="S44" s="30" t="str">
        <f>VLOOKUP(D44,'[2]计划书'!$C$1:$W$545,16,FALSE)</f>
        <v>否</v>
      </c>
      <c r="T44" s="58" t="str">
        <f>VLOOKUP(D44,'[2]计划书'!$C$1:$W$545,17,FALSE)</f>
        <v>“十二五”国家级规划教材</v>
      </c>
      <c r="U44" s="30" t="str">
        <f>VLOOKUP(D44,'[2]计划书'!$C$1:$W$545,18,FALSE)</f>
        <v>否</v>
      </c>
      <c r="V44" s="31" t="s">
        <v>212</v>
      </c>
      <c r="W44" s="25"/>
      <c r="X44" s="31" t="s">
        <v>43</v>
      </c>
      <c r="Y44" s="67"/>
      <c r="AA44" s="3"/>
    </row>
    <row r="45" spans="1:27" s="4" customFormat="1" ht="34.5" customHeight="1">
      <c r="A45" s="25"/>
      <c r="B45" s="25">
        <v>41</v>
      </c>
      <c r="C45" s="30" t="s">
        <v>209</v>
      </c>
      <c r="D45" s="30" t="s">
        <v>210</v>
      </c>
      <c r="E45" s="31" t="s">
        <v>32</v>
      </c>
      <c r="F45" s="30">
        <v>62</v>
      </c>
      <c r="G45" s="30" t="s">
        <v>214</v>
      </c>
      <c r="H45" s="30" t="s">
        <v>34</v>
      </c>
      <c r="I45" s="31"/>
      <c r="J45" s="31" t="s">
        <v>35</v>
      </c>
      <c r="K45" s="30">
        <f>VLOOKUP(D45,'[2]计划书'!$C$1:$W$545,8,FALSE)</f>
        <v>0</v>
      </c>
      <c r="L45" s="30" t="str">
        <f>VLOOKUP(D45,'[2]计划书'!$C$1:$W$545,9,FALSE)</f>
        <v>计量经济学</v>
      </c>
      <c r="M45" s="30" t="str">
        <f>VLOOKUP(D45,'[2]计划书'!$C$1:$W$545,10,FALSE)</f>
        <v>李子奈 潘文卿</v>
      </c>
      <c r="N45" s="30" t="str">
        <f>VLOOKUP(D45,'[2]计划书'!$C$1:$W$545,11,FALSE)</f>
        <v>高教</v>
      </c>
      <c r="O45" s="47" t="str">
        <f>VLOOKUP(D45,'[2]计划书'!$C$1:$W$545,12,FALSE)</f>
        <v>978-7-04-054522-7</v>
      </c>
      <c r="P45" s="48">
        <v>44105</v>
      </c>
      <c r="Q45" s="31" t="s">
        <v>87</v>
      </c>
      <c r="R45" s="30" t="s">
        <v>40</v>
      </c>
      <c r="S45" s="30" t="str">
        <f>VLOOKUP(D45,'[2]计划书'!$C$1:$W$545,16,FALSE)</f>
        <v>否</v>
      </c>
      <c r="T45" s="58" t="str">
        <f>VLOOKUP(D45,'[2]计划书'!$C$1:$W$545,17,FALSE)</f>
        <v>“十二五”国家级规划教材</v>
      </c>
      <c r="U45" s="30" t="str">
        <f>VLOOKUP(D45,'[2]计划书'!$C$1:$W$545,18,FALSE)</f>
        <v>否</v>
      </c>
      <c r="V45" s="31" t="s">
        <v>212</v>
      </c>
      <c r="W45" s="25"/>
      <c r="X45" s="31" t="s">
        <v>43</v>
      </c>
      <c r="Y45" s="67"/>
      <c r="AA45" s="3"/>
    </row>
    <row r="46" spans="1:27" s="4" customFormat="1" ht="34.5" customHeight="1">
      <c r="A46" s="25"/>
      <c r="B46" s="25">
        <v>42</v>
      </c>
      <c r="C46" s="30" t="s">
        <v>209</v>
      </c>
      <c r="D46" s="30" t="s">
        <v>210</v>
      </c>
      <c r="E46" s="31" t="s">
        <v>32</v>
      </c>
      <c r="F46" s="30">
        <v>68</v>
      </c>
      <c r="G46" s="30" t="s">
        <v>131</v>
      </c>
      <c r="H46" s="30" t="s">
        <v>34</v>
      </c>
      <c r="I46" s="31"/>
      <c r="J46" s="31" t="s">
        <v>35</v>
      </c>
      <c r="K46" s="30">
        <f>VLOOKUP(D46,'[2]计划书'!$C$1:$W$545,8,FALSE)</f>
        <v>0</v>
      </c>
      <c r="L46" s="30" t="str">
        <f>VLOOKUP(D46,'[2]计划书'!$C$1:$W$545,9,FALSE)</f>
        <v>计量经济学</v>
      </c>
      <c r="M46" s="30" t="str">
        <f>VLOOKUP(D46,'[2]计划书'!$C$1:$W$545,10,FALSE)</f>
        <v>李子奈 潘文卿</v>
      </c>
      <c r="N46" s="30" t="str">
        <f>VLOOKUP(D46,'[2]计划书'!$C$1:$W$545,11,FALSE)</f>
        <v>高教</v>
      </c>
      <c r="O46" s="47" t="str">
        <f>VLOOKUP(D46,'[2]计划书'!$C$1:$W$545,12,FALSE)</f>
        <v>978-7-04-054522-7</v>
      </c>
      <c r="P46" s="48">
        <v>44105</v>
      </c>
      <c r="Q46" s="31" t="s">
        <v>87</v>
      </c>
      <c r="R46" s="30" t="s">
        <v>40</v>
      </c>
      <c r="S46" s="30" t="str">
        <f>VLOOKUP(D46,'[2]计划书'!$C$1:$W$545,16,FALSE)</f>
        <v>否</v>
      </c>
      <c r="T46" s="58" t="str">
        <f>VLOOKUP(D46,'[2]计划书'!$C$1:$W$545,17,FALSE)</f>
        <v>“十二五”国家级规划教材</v>
      </c>
      <c r="U46" s="30" t="str">
        <f>VLOOKUP(D46,'[2]计划书'!$C$1:$W$545,18,FALSE)</f>
        <v>否</v>
      </c>
      <c r="V46" s="31" t="s">
        <v>212</v>
      </c>
      <c r="W46" s="25"/>
      <c r="X46" s="31" t="s">
        <v>43</v>
      </c>
      <c r="Y46" s="67"/>
      <c r="AA46" s="3"/>
    </row>
    <row r="47" spans="1:27" s="4" customFormat="1" ht="34.5" customHeight="1">
      <c r="A47" s="25"/>
      <c r="B47" s="25">
        <v>43</v>
      </c>
      <c r="C47" s="30" t="s">
        <v>209</v>
      </c>
      <c r="D47" s="30" t="s">
        <v>210</v>
      </c>
      <c r="E47" s="31" t="s">
        <v>32</v>
      </c>
      <c r="F47" s="30">
        <v>96</v>
      </c>
      <c r="G47" s="30" t="s">
        <v>215</v>
      </c>
      <c r="H47" s="30" t="s">
        <v>34</v>
      </c>
      <c r="I47" s="31"/>
      <c r="J47" s="31" t="s">
        <v>35</v>
      </c>
      <c r="K47" s="30">
        <f>VLOOKUP(D47,'[2]计划书'!$C$1:$W$545,8,FALSE)</f>
        <v>0</v>
      </c>
      <c r="L47" s="30" t="str">
        <f>VLOOKUP(D47,'[2]计划书'!$C$1:$W$545,9,FALSE)</f>
        <v>计量经济学</v>
      </c>
      <c r="M47" s="30" t="str">
        <f>VLOOKUP(D47,'[2]计划书'!$C$1:$W$545,10,FALSE)</f>
        <v>李子奈 潘文卿</v>
      </c>
      <c r="N47" s="30" t="str">
        <f>VLOOKUP(D47,'[2]计划书'!$C$1:$W$545,11,FALSE)</f>
        <v>高教</v>
      </c>
      <c r="O47" s="47" t="str">
        <f>VLOOKUP(D47,'[2]计划书'!$C$1:$W$545,12,FALSE)</f>
        <v>978-7-04-054522-7</v>
      </c>
      <c r="P47" s="48">
        <v>44105</v>
      </c>
      <c r="Q47" s="31" t="s">
        <v>87</v>
      </c>
      <c r="R47" s="30" t="s">
        <v>40</v>
      </c>
      <c r="S47" s="30" t="str">
        <f>VLOOKUP(D47,'[2]计划书'!$C$1:$W$545,16,FALSE)</f>
        <v>否</v>
      </c>
      <c r="T47" s="58" t="str">
        <f>VLOOKUP(D47,'[2]计划书'!$C$1:$W$545,17,FALSE)</f>
        <v>“十二五”国家级规划教材</v>
      </c>
      <c r="U47" s="30" t="str">
        <f>VLOOKUP(D47,'[2]计划书'!$C$1:$W$545,18,FALSE)</f>
        <v>否</v>
      </c>
      <c r="V47" s="31" t="s">
        <v>212</v>
      </c>
      <c r="W47" s="25"/>
      <c r="X47" s="31" t="s">
        <v>43</v>
      </c>
      <c r="Y47" s="67"/>
      <c r="AA47" s="3"/>
    </row>
    <row r="48" spans="1:27" s="4" customFormat="1" ht="34.5" customHeight="1">
      <c r="A48" s="25"/>
      <c r="B48" s="25">
        <v>44</v>
      </c>
      <c r="C48" s="30" t="s">
        <v>209</v>
      </c>
      <c r="D48" s="30" t="s">
        <v>210</v>
      </c>
      <c r="E48" s="31" t="s">
        <v>32</v>
      </c>
      <c r="F48" s="30">
        <v>93</v>
      </c>
      <c r="G48" s="30" t="s">
        <v>216</v>
      </c>
      <c r="H48" s="30" t="s">
        <v>34</v>
      </c>
      <c r="I48" s="31"/>
      <c r="J48" s="31" t="s">
        <v>35</v>
      </c>
      <c r="K48" s="30">
        <f>VLOOKUP(D48,'[2]计划书'!$C$1:$W$545,8,FALSE)</f>
        <v>0</v>
      </c>
      <c r="L48" s="30" t="str">
        <f>VLOOKUP(D48,'[2]计划书'!$C$1:$W$545,9,FALSE)</f>
        <v>计量经济学</v>
      </c>
      <c r="M48" s="30" t="str">
        <f>VLOOKUP(D48,'[2]计划书'!$C$1:$W$545,10,FALSE)</f>
        <v>李子奈 潘文卿</v>
      </c>
      <c r="N48" s="30" t="str">
        <f>VLOOKUP(D48,'[2]计划书'!$C$1:$W$545,11,FALSE)</f>
        <v>高教</v>
      </c>
      <c r="O48" s="47" t="str">
        <f>VLOOKUP(D48,'[2]计划书'!$C$1:$W$545,12,FALSE)</f>
        <v>978-7-04-054522-7</v>
      </c>
      <c r="P48" s="48">
        <v>44105</v>
      </c>
      <c r="Q48" s="31" t="s">
        <v>87</v>
      </c>
      <c r="R48" s="30" t="s">
        <v>40</v>
      </c>
      <c r="S48" s="30" t="str">
        <f>VLOOKUP(D48,'[2]计划书'!$C$1:$W$545,16,FALSE)</f>
        <v>否</v>
      </c>
      <c r="T48" s="58" t="str">
        <f>VLOOKUP(D48,'[2]计划书'!$C$1:$W$545,17,FALSE)</f>
        <v>“十二五”国家级规划教材</v>
      </c>
      <c r="U48" s="30" t="str">
        <f>VLOOKUP(D48,'[2]计划书'!$C$1:$W$545,18,FALSE)</f>
        <v>否</v>
      </c>
      <c r="V48" s="31" t="s">
        <v>212</v>
      </c>
      <c r="W48" s="25"/>
      <c r="X48" s="31" t="s">
        <v>43</v>
      </c>
      <c r="Y48" s="67"/>
      <c r="AA48" s="3"/>
    </row>
    <row r="49" spans="1:27" s="4" customFormat="1" ht="34.5" customHeight="1">
      <c r="A49" s="25"/>
      <c r="B49" s="25">
        <v>45</v>
      </c>
      <c r="C49" s="30" t="s">
        <v>209</v>
      </c>
      <c r="D49" s="30" t="s">
        <v>210</v>
      </c>
      <c r="E49" s="31" t="s">
        <v>32</v>
      </c>
      <c r="F49" s="30">
        <v>31</v>
      </c>
      <c r="G49" s="30" t="s">
        <v>155</v>
      </c>
      <c r="H49" s="30" t="s">
        <v>34</v>
      </c>
      <c r="I49" s="31"/>
      <c r="J49" s="31" t="s">
        <v>35</v>
      </c>
      <c r="K49" s="30">
        <f>VLOOKUP(D49,'[2]计划书'!$C$1:$W$545,8,FALSE)</f>
        <v>0</v>
      </c>
      <c r="L49" s="30" t="str">
        <f>VLOOKUP(D49,'[2]计划书'!$C$1:$W$545,9,FALSE)</f>
        <v>计量经济学</v>
      </c>
      <c r="M49" s="30" t="str">
        <f>VLOOKUP(D49,'[2]计划书'!$C$1:$W$545,10,FALSE)</f>
        <v>李子奈 潘文卿</v>
      </c>
      <c r="N49" s="30" t="str">
        <f>VLOOKUP(D49,'[2]计划书'!$C$1:$W$545,11,FALSE)</f>
        <v>高教</v>
      </c>
      <c r="O49" s="47" t="str">
        <f>VLOOKUP(D49,'[2]计划书'!$C$1:$W$545,12,FALSE)</f>
        <v>978-7-04-054522-7</v>
      </c>
      <c r="P49" s="48">
        <v>44105</v>
      </c>
      <c r="Q49" s="31" t="s">
        <v>87</v>
      </c>
      <c r="R49" s="30" t="s">
        <v>40</v>
      </c>
      <c r="S49" s="30" t="str">
        <f>VLOOKUP(D49,'[2]计划书'!$C$1:$W$545,16,FALSE)</f>
        <v>否</v>
      </c>
      <c r="T49" s="58" t="str">
        <f>VLOOKUP(D49,'[2]计划书'!$C$1:$W$545,17,FALSE)</f>
        <v>“十二五”国家级规划教材</v>
      </c>
      <c r="U49" s="30" t="str">
        <f>VLOOKUP(D49,'[2]计划书'!$C$1:$W$545,18,FALSE)</f>
        <v>否</v>
      </c>
      <c r="V49" s="31" t="s">
        <v>212</v>
      </c>
      <c r="W49" s="25"/>
      <c r="X49" s="31" t="s">
        <v>43</v>
      </c>
      <c r="Y49" s="67"/>
      <c r="AA49" s="3"/>
    </row>
    <row r="50" spans="1:27" s="4" customFormat="1" ht="34.5" customHeight="1">
      <c r="A50" s="25"/>
      <c r="B50" s="25">
        <v>46</v>
      </c>
      <c r="C50" s="30" t="s">
        <v>209</v>
      </c>
      <c r="D50" s="30" t="s">
        <v>210</v>
      </c>
      <c r="E50" s="31" t="s">
        <v>32</v>
      </c>
      <c r="F50" s="30">
        <v>62</v>
      </c>
      <c r="G50" s="30" t="s">
        <v>217</v>
      </c>
      <c r="H50" s="30" t="s">
        <v>34</v>
      </c>
      <c r="I50" s="31"/>
      <c r="J50" s="31" t="s">
        <v>35</v>
      </c>
      <c r="K50" s="30">
        <f>VLOOKUP(D50,'[2]计划书'!$C$1:$W$545,8,FALSE)</f>
        <v>0</v>
      </c>
      <c r="L50" s="30" t="str">
        <f>VLOOKUP(D50,'[2]计划书'!$C$1:$W$545,9,FALSE)</f>
        <v>计量经济学</v>
      </c>
      <c r="M50" s="30" t="str">
        <f>VLOOKUP(D50,'[2]计划书'!$C$1:$W$545,10,FALSE)</f>
        <v>李子奈 潘文卿</v>
      </c>
      <c r="N50" s="30" t="str">
        <f>VLOOKUP(D50,'[2]计划书'!$C$1:$W$545,11,FALSE)</f>
        <v>高教</v>
      </c>
      <c r="O50" s="47" t="str">
        <f>VLOOKUP(D50,'[2]计划书'!$C$1:$W$545,12,FALSE)</f>
        <v>978-7-04-054522-7</v>
      </c>
      <c r="P50" s="48">
        <v>44105</v>
      </c>
      <c r="Q50" s="31" t="s">
        <v>87</v>
      </c>
      <c r="R50" s="30" t="s">
        <v>40</v>
      </c>
      <c r="S50" s="30" t="str">
        <f>VLOOKUP(D50,'[2]计划书'!$C$1:$W$545,16,FALSE)</f>
        <v>否</v>
      </c>
      <c r="T50" s="58" t="str">
        <f>VLOOKUP(D50,'[2]计划书'!$C$1:$W$545,17,FALSE)</f>
        <v>“十二五”国家级规划教材</v>
      </c>
      <c r="U50" s="30" t="str">
        <f>VLOOKUP(D50,'[2]计划书'!$C$1:$W$545,18,FALSE)</f>
        <v>否</v>
      </c>
      <c r="V50" s="31" t="s">
        <v>212</v>
      </c>
      <c r="W50" s="25"/>
      <c r="X50" s="31" t="s">
        <v>43</v>
      </c>
      <c r="Y50" s="67"/>
      <c r="AA50" s="3"/>
    </row>
    <row r="51" spans="1:27" s="4" customFormat="1" ht="34.5" customHeight="1">
      <c r="A51" s="25"/>
      <c r="B51" s="25">
        <v>47</v>
      </c>
      <c r="C51" s="30" t="s">
        <v>218</v>
      </c>
      <c r="D51" s="30" t="s">
        <v>219</v>
      </c>
      <c r="E51" s="31" t="s">
        <v>32</v>
      </c>
      <c r="F51" s="30">
        <v>62</v>
      </c>
      <c r="G51" s="30" t="s">
        <v>220</v>
      </c>
      <c r="H51" s="30" t="s">
        <v>65</v>
      </c>
      <c r="I51" s="31"/>
      <c r="J51" s="31" t="s">
        <v>35</v>
      </c>
      <c r="K51" s="30">
        <f>VLOOKUP(D51,'[2]计划书'!$C$1:$W$545,8,FALSE)</f>
        <v>0</v>
      </c>
      <c r="L51" s="30" t="str">
        <f>VLOOKUP(D51,'[2]计划书'!$C$1:$W$545,9,FALSE)</f>
        <v>新编现代企业管理</v>
      </c>
      <c r="M51" s="30" t="str">
        <f>VLOOKUP(D51,'[2]计划书'!$C$1:$W$545,10,FALSE)</f>
        <v>熊银解|王晓梅</v>
      </c>
      <c r="N51" s="30" t="str">
        <f>VLOOKUP(D51,'[2]计划书'!$C$1:$W$545,11,FALSE)</f>
        <v>武汉理工</v>
      </c>
      <c r="O51" s="47" t="str">
        <f>VLOOKUP(D51,'[2]计划书'!$C$1:$W$545,12,FALSE)</f>
        <v>978-7-5629-5638-9</v>
      </c>
      <c r="P51" s="48">
        <f>VLOOKUP(D51,'[2]计划书'!$C$1:$W$545,13,FALSE)</f>
        <v>43101</v>
      </c>
      <c r="Q51" s="31" t="s">
        <v>39</v>
      </c>
      <c r="R51" s="30" t="str">
        <f>VLOOKUP(D51,'[2]计划书'!$C$1:$W$545,15,FALSE)</f>
        <v>无</v>
      </c>
      <c r="S51" s="30" t="str">
        <f>VLOOKUP(D51,'[2]计划书'!$C$1:$W$545,16,FALSE)</f>
        <v>是</v>
      </c>
      <c r="T51" s="30">
        <f>VLOOKUP(D51,'[2]计划书'!$C$1:$W$545,17,FALSE)</f>
        <v>0</v>
      </c>
      <c r="U51" s="30" t="str">
        <f>VLOOKUP(D51,'[2]计划书'!$C$1:$W$545,18,FALSE)</f>
        <v>否</v>
      </c>
      <c r="V51" s="31" t="s">
        <v>221</v>
      </c>
      <c r="W51" s="25"/>
      <c r="X51" s="31" t="s">
        <v>43</v>
      </c>
      <c r="Y51" s="67"/>
      <c r="AA51" s="3"/>
    </row>
    <row r="52" spans="1:27" s="4" customFormat="1" ht="45" customHeight="1">
      <c r="A52" s="25"/>
      <c r="B52" s="25">
        <v>48</v>
      </c>
      <c r="C52" s="30" t="s">
        <v>222</v>
      </c>
      <c r="D52" s="30" t="s">
        <v>223</v>
      </c>
      <c r="E52" s="31" t="s">
        <v>32</v>
      </c>
      <c r="F52" s="30">
        <v>62</v>
      </c>
      <c r="G52" s="30" t="s">
        <v>211</v>
      </c>
      <c r="H52" s="30" t="s">
        <v>65</v>
      </c>
      <c r="I52" s="31"/>
      <c r="J52" s="31" t="s">
        <v>35</v>
      </c>
      <c r="K52" s="30">
        <f>VLOOKUP(D52,'[2]计划书'!$C$1:$W$545,8,FALSE)</f>
        <v>0</v>
      </c>
      <c r="L52" s="30" t="str">
        <f>VLOOKUP(D52,'[2]计划书'!$C$1:$W$545,9,FALSE)</f>
        <v>税法</v>
      </c>
      <c r="M52" s="30" t="str">
        <f>VLOOKUP(D52,'[2]计划书'!$C$1:$W$545,10,FALSE)</f>
        <v>梁文涛主编</v>
      </c>
      <c r="N52" s="30" t="str">
        <f>VLOOKUP(D52,'[2]计划书'!$C$1:$W$545,11,FALSE)</f>
        <v>中国人民大学出版社</v>
      </c>
      <c r="O52" s="47" t="str">
        <f>VLOOKUP(D52,'[2]计划书'!$C$1:$W$545,12,FALSE)</f>
        <v>978-7-300-28435-4</v>
      </c>
      <c r="P52" s="48">
        <f>VLOOKUP(D52,'[2]计划书'!$C$1:$W$545,13,FALSE)</f>
        <v>42736</v>
      </c>
      <c r="Q52" s="31" t="s">
        <v>224</v>
      </c>
      <c r="R52" s="30" t="s">
        <v>40</v>
      </c>
      <c r="S52" s="30" t="str">
        <f>VLOOKUP(D52,'[2]计划书'!$C$1:$W$545,16,FALSE)</f>
        <v>否</v>
      </c>
      <c r="T52" s="59" t="str">
        <f>VLOOKUP(D52,'[2]计划书'!$C$1:$W$545,17,FALSE)</f>
        <v>“十三五”普通高等普通高等教育应用型规划教材</v>
      </c>
      <c r="U52" s="30" t="str">
        <f>VLOOKUP(D52,'[2]计划书'!$C$1:$W$545,18,FALSE)</f>
        <v>否</v>
      </c>
      <c r="V52" s="30" t="str">
        <f>VLOOKUP(D52,'[2]计划书'!$C$1:$W$545,19,FALSE)</f>
        <v>唐梅</v>
      </c>
      <c r="W52" s="25">
        <v>2</v>
      </c>
      <c r="X52" s="31" t="s">
        <v>43</v>
      </c>
      <c r="Y52" s="69" t="s">
        <v>225</v>
      </c>
      <c r="AA52" s="3"/>
    </row>
    <row r="53" spans="1:27" s="4" customFormat="1" ht="45" customHeight="1">
      <c r="A53" s="25"/>
      <c r="B53" s="25">
        <v>49</v>
      </c>
      <c r="C53" s="30" t="s">
        <v>222</v>
      </c>
      <c r="D53" s="30" t="s">
        <v>223</v>
      </c>
      <c r="E53" s="31" t="s">
        <v>32</v>
      </c>
      <c r="F53" s="30">
        <v>62</v>
      </c>
      <c r="G53" s="30" t="s">
        <v>214</v>
      </c>
      <c r="H53" s="30" t="s">
        <v>65</v>
      </c>
      <c r="I53" s="31"/>
      <c r="J53" s="31" t="s">
        <v>35</v>
      </c>
      <c r="K53" s="30">
        <f>VLOOKUP(D53,'[2]计划书'!$C$1:$W$545,8,FALSE)</f>
        <v>0</v>
      </c>
      <c r="L53" s="30" t="str">
        <f>VLOOKUP(D53,'[2]计划书'!$C$1:$W$545,9,FALSE)</f>
        <v>税法</v>
      </c>
      <c r="M53" s="30" t="str">
        <f>VLOOKUP(D53,'[2]计划书'!$C$1:$W$545,10,FALSE)</f>
        <v>梁文涛主编</v>
      </c>
      <c r="N53" s="30" t="str">
        <f>VLOOKUP(D53,'[2]计划书'!$C$1:$W$545,11,FALSE)</f>
        <v>中国人民大学出版社</v>
      </c>
      <c r="O53" s="47" t="str">
        <f>VLOOKUP(D53,'[2]计划书'!$C$1:$W$545,12,FALSE)</f>
        <v>978-7-300-28435-4</v>
      </c>
      <c r="P53" s="48">
        <f>VLOOKUP(D53,'[2]计划书'!$C$1:$W$545,13,FALSE)</f>
        <v>42736</v>
      </c>
      <c r="Q53" s="31" t="s">
        <v>224</v>
      </c>
      <c r="R53" s="30" t="s">
        <v>40</v>
      </c>
      <c r="S53" s="30" t="str">
        <f>VLOOKUP(D53,'[2]计划书'!$C$1:$W$545,16,FALSE)</f>
        <v>否</v>
      </c>
      <c r="T53" s="59" t="str">
        <f>VLOOKUP(D53,'[2]计划书'!$C$1:$W$545,17,FALSE)</f>
        <v>“十三五”普通高等普通高等教育应用型规划教材</v>
      </c>
      <c r="U53" s="30" t="str">
        <f>VLOOKUP(D53,'[2]计划书'!$C$1:$W$545,18,FALSE)</f>
        <v>否</v>
      </c>
      <c r="V53" s="30" t="str">
        <f>VLOOKUP(D53,'[2]计划书'!$C$1:$W$545,19,FALSE)</f>
        <v>唐梅</v>
      </c>
      <c r="W53" s="25"/>
      <c r="X53" s="31" t="s">
        <v>43</v>
      </c>
      <c r="Y53" s="67"/>
      <c r="AA53" s="3"/>
    </row>
    <row r="54" spans="1:27" s="4" customFormat="1" ht="39.75" customHeight="1">
      <c r="A54" s="25"/>
      <c r="B54" s="25">
        <v>50</v>
      </c>
      <c r="C54" s="100" t="s">
        <v>226</v>
      </c>
      <c r="D54" s="30" t="s">
        <v>227</v>
      </c>
      <c r="E54" s="31" t="s">
        <v>32</v>
      </c>
      <c r="F54" s="30">
        <v>31</v>
      </c>
      <c r="G54" s="30" t="s">
        <v>155</v>
      </c>
      <c r="H54" s="30" t="s">
        <v>34</v>
      </c>
      <c r="I54" s="31"/>
      <c r="J54" s="31" t="s">
        <v>35</v>
      </c>
      <c r="K54" s="30"/>
      <c r="L54" s="30" t="str">
        <f>VLOOKUP(D54,'[2]计划书'!$C$1:$W$545,9,FALSE)</f>
        <v>人力资源管理</v>
      </c>
      <c r="M54" s="30" t="str">
        <f>VLOOKUP(D54,'[2]计划书'!$C$1:$W$545,10,FALSE)</f>
        <v>刘昕</v>
      </c>
      <c r="N54" s="30" t="str">
        <f>VLOOKUP(D54,'[2]计划书'!$C$1:$W$545,11,FALSE)</f>
        <v>人大</v>
      </c>
      <c r="O54" s="47" t="str">
        <f>VLOOKUP(D54,'[2]计划书'!$C$1:$W$545,12,FALSE)</f>
        <v>978-7-300-28499-6</v>
      </c>
      <c r="P54" s="48">
        <f>VLOOKUP(D54,'[2]计划书'!$C$1:$W$545,13,FALSE)</f>
        <v>44105</v>
      </c>
      <c r="Q54" s="31" t="s">
        <v>72</v>
      </c>
      <c r="R54" s="30" t="str">
        <f>VLOOKUP(D54,'[2]计划书'!$C$1:$W$545,15,FALSE)</f>
        <v>无</v>
      </c>
      <c r="S54" s="30" t="str">
        <f>VLOOKUP(D54,'[2]计划书'!$C$1:$W$545,16,FALSE)</f>
        <v>否</v>
      </c>
      <c r="T54" s="30" t="str">
        <f>VLOOKUP(D54,'[2]计划书'!$C$1:$W$545,17,FALSE)</f>
        <v>教育部经济管理类核心课程教材</v>
      </c>
      <c r="U54" s="30" t="str">
        <f>VLOOKUP(D54,'[2]计划书'!$C$1:$W$545,18,FALSE)</f>
        <v>否</v>
      </c>
      <c r="V54" s="30" t="s">
        <v>122</v>
      </c>
      <c r="W54" s="25"/>
      <c r="X54" s="31" t="s">
        <v>43</v>
      </c>
      <c r="Y54" s="67"/>
      <c r="AA54" s="3"/>
    </row>
    <row r="55" spans="1:27" s="4" customFormat="1" ht="39.75" customHeight="1">
      <c r="A55" s="25"/>
      <c r="B55" s="25">
        <v>51</v>
      </c>
      <c r="C55" s="30" t="s">
        <v>226</v>
      </c>
      <c r="D55" s="30" t="s">
        <v>227</v>
      </c>
      <c r="E55" s="31" t="s">
        <v>32</v>
      </c>
      <c r="F55" s="30">
        <v>93</v>
      </c>
      <c r="G55" s="30" t="s">
        <v>216</v>
      </c>
      <c r="H55" s="30" t="s">
        <v>65</v>
      </c>
      <c r="I55" s="31"/>
      <c r="J55" s="31" t="s">
        <v>35</v>
      </c>
      <c r="K55" s="30">
        <f>VLOOKUP(D55,'[2]计划书'!$C$1:$W$545,8,FALSE)</f>
        <v>0</v>
      </c>
      <c r="L55" s="30" t="str">
        <f>VLOOKUP(D55,'[2]计划书'!$C$1:$W$545,9,FALSE)</f>
        <v>人力资源管理</v>
      </c>
      <c r="M55" s="30" t="str">
        <f>VLOOKUP(D55,'[2]计划书'!$C$1:$W$545,10,FALSE)</f>
        <v>刘昕</v>
      </c>
      <c r="N55" s="30" t="str">
        <f>VLOOKUP(D55,'[2]计划书'!$C$1:$W$545,11,FALSE)</f>
        <v>人大</v>
      </c>
      <c r="O55" s="47" t="str">
        <f>VLOOKUP(D55,'[2]计划书'!$C$1:$W$545,12,FALSE)</f>
        <v>978-7-300-28499-6</v>
      </c>
      <c r="P55" s="48">
        <f>VLOOKUP(D55,'[2]计划书'!$C$1:$W$545,13,FALSE)</f>
        <v>44105</v>
      </c>
      <c r="Q55" s="31" t="s">
        <v>72</v>
      </c>
      <c r="R55" s="30" t="str">
        <f>VLOOKUP(D55,'[2]计划书'!$C$1:$W$545,15,FALSE)</f>
        <v>无</v>
      </c>
      <c r="S55" s="30" t="str">
        <f>VLOOKUP(D55,'[2]计划书'!$C$1:$W$545,16,FALSE)</f>
        <v>否</v>
      </c>
      <c r="T55" s="30" t="str">
        <f>VLOOKUP(D55,'[2]计划书'!$C$1:$W$545,17,FALSE)</f>
        <v>教育部经济管理类核心课程教材</v>
      </c>
      <c r="U55" s="30" t="str">
        <f>VLOOKUP(D55,'[2]计划书'!$C$1:$W$545,18,FALSE)</f>
        <v>否</v>
      </c>
      <c r="V55" s="30" t="s">
        <v>228</v>
      </c>
      <c r="W55" s="25"/>
      <c r="X55" s="31" t="s">
        <v>43</v>
      </c>
      <c r="Y55" s="67"/>
      <c r="AA55" s="3"/>
    </row>
    <row r="56" spans="1:27" s="4" customFormat="1" ht="40.5" customHeight="1">
      <c r="A56" s="25"/>
      <c r="B56" s="25">
        <v>52</v>
      </c>
      <c r="C56" s="30" t="s">
        <v>226</v>
      </c>
      <c r="D56" s="30" t="s">
        <v>227</v>
      </c>
      <c r="E56" s="31" t="s">
        <v>32</v>
      </c>
      <c r="F56" s="30">
        <v>62</v>
      </c>
      <c r="G56" s="30" t="s">
        <v>220</v>
      </c>
      <c r="H56" s="30" t="s">
        <v>65</v>
      </c>
      <c r="I56" s="31"/>
      <c r="J56" s="31" t="s">
        <v>35</v>
      </c>
      <c r="K56" s="30">
        <f>VLOOKUP(D56,'[2]计划书'!$C$1:$W$545,8,FALSE)</f>
        <v>0</v>
      </c>
      <c r="L56" s="30" t="str">
        <f>VLOOKUP(D56,'[2]计划书'!$C$1:$W$545,9,FALSE)</f>
        <v>人力资源管理</v>
      </c>
      <c r="M56" s="30" t="str">
        <f>VLOOKUP(D56,'[2]计划书'!$C$1:$W$545,10,FALSE)</f>
        <v>刘昕</v>
      </c>
      <c r="N56" s="30" t="str">
        <f>VLOOKUP(D56,'[2]计划书'!$C$1:$W$545,11,FALSE)</f>
        <v>人大</v>
      </c>
      <c r="O56" s="47" t="str">
        <f>VLOOKUP(D56,'[2]计划书'!$C$1:$W$545,12,FALSE)</f>
        <v>978-7-300-28499-6</v>
      </c>
      <c r="P56" s="48">
        <f>VLOOKUP(D56,'[2]计划书'!$C$1:$W$545,13,FALSE)</f>
        <v>44105</v>
      </c>
      <c r="Q56" s="31" t="s">
        <v>72</v>
      </c>
      <c r="R56" s="30" t="str">
        <f>VLOOKUP(D56,'[2]计划书'!$C$1:$W$545,15,FALSE)</f>
        <v>无</v>
      </c>
      <c r="S56" s="30" t="str">
        <f>VLOOKUP(D56,'[2]计划书'!$C$1:$W$545,16,FALSE)</f>
        <v>否</v>
      </c>
      <c r="T56" s="58" t="str">
        <f>VLOOKUP(D56,'[2]计划书'!$C$1:$W$545,17,FALSE)</f>
        <v>教育部经济管理类核心课程教材</v>
      </c>
      <c r="U56" s="30" t="str">
        <f>VLOOKUP(D56,'[2]计划书'!$C$1:$W$545,18,FALSE)</f>
        <v>否</v>
      </c>
      <c r="V56" s="30" t="s">
        <v>228</v>
      </c>
      <c r="W56" s="25"/>
      <c r="X56" s="31" t="s">
        <v>43</v>
      </c>
      <c r="Y56" s="67"/>
      <c r="AA56" s="3"/>
    </row>
    <row r="57" spans="1:27" s="4" customFormat="1" ht="34.5" customHeight="1">
      <c r="A57" s="25"/>
      <c r="B57" s="25">
        <v>53</v>
      </c>
      <c r="C57" s="30" t="s">
        <v>229</v>
      </c>
      <c r="D57" s="30" t="s">
        <v>230</v>
      </c>
      <c r="E57" s="31" t="s">
        <v>48</v>
      </c>
      <c r="F57" s="30">
        <v>62</v>
      </c>
      <c r="G57" s="30" t="s">
        <v>211</v>
      </c>
      <c r="H57" s="30" t="s">
        <v>34</v>
      </c>
      <c r="I57" s="31"/>
      <c r="J57" s="31" t="s">
        <v>35</v>
      </c>
      <c r="K57" s="30">
        <f>VLOOKUP(D57,'[2]计划书'!$C$1:$W$545,8,FALSE)</f>
        <v>0</v>
      </c>
      <c r="L57" s="30" t="str">
        <f>VLOOKUP(D57,'[2]计划书'!$C$1:$W$545,9,FALSE)</f>
        <v>中级财务会计（第7版）</v>
      </c>
      <c r="M57" s="30" t="str">
        <f>VLOOKUP(D57,'[2]计划书'!$C$1:$W$545,10,FALSE)</f>
        <v>刘永泽，陈立军</v>
      </c>
      <c r="N57" s="30" t="str">
        <f>VLOOKUP(D57,'[2]计划书'!$C$1:$W$545,11,FALSE)</f>
        <v>东北财经大学出版社</v>
      </c>
      <c r="O57" s="47" t="str">
        <f>VLOOKUP(D57,'[2]计划书'!$C$1:$W$545,12,FALSE)</f>
        <v>978-7-56-544228-5</v>
      </c>
      <c r="P57" s="48">
        <f>VLOOKUP(D57,'[2]计划书'!$C$1:$W$545,13,FALSE)</f>
        <v>44409</v>
      </c>
      <c r="Q57" s="31" t="s">
        <v>181</v>
      </c>
      <c r="R57" s="30" t="str">
        <f>VLOOKUP(D57,'[2]计划书'!$C$1:$W$545,15,FALSE)</f>
        <v>无</v>
      </c>
      <c r="S57" s="30" t="str">
        <f>VLOOKUP(D57,'[2]计划书'!$C$1:$W$545,16,FALSE)</f>
        <v>否</v>
      </c>
      <c r="T57" s="30" t="str">
        <f>VLOOKUP(D57,'[2]计划书'!$C$1:$W$545,17,FALSE)</f>
        <v>国家级精品教材</v>
      </c>
      <c r="U57" s="30" t="str">
        <f>VLOOKUP(D57,'[2]计划书'!$C$1:$W$545,18,FALSE)</f>
        <v>否</v>
      </c>
      <c r="V57" s="30" t="s">
        <v>231</v>
      </c>
      <c r="W57" s="25">
        <v>3</v>
      </c>
      <c r="X57" s="31" t="s">
        <v>43</v>
      </c>
      <c r="Y57" s="69" t="s">
        <v>232</v>
      </c>
      <c r="AA57" s="3"/>
    </row>
    <row r="58" spans="1:27" s="4" customFormat="1" ht="34.5" customHeight="1">
      <c r="A58" s="25"/>
      <c r="B58" s="25">
        <v>54</v>
      </c>
      <c r="C58" s="30" t="s">
        <v>229</v>
      </c>
      <c r="D58" s="30" t="s">
        <v>233</v>
      </c>
      <c r="E58" s="31" t="s">
        <v>48</v>
      </c>
      <c r="F58" s="30">
        <v>62</v>
      </c>
      <c r="G58" s="30" t="s">
        <v>214</v>
      </c>
      <c r="H58" s="30" t="s">
        <v>34</v>
      </c>
      <c r="I58" s="31"/>
      <c r="J58" s="31" t="s">
        <v>35</v>
      </c>
      <c r="K58" s="30">
        <f>VLOOKUP(D58,'[2]计划书'!$C$1:$W$545,8,FALSE)</f>
        <v>0</v>
      </c>
      <c r="L58" s="30" t="str">
        <f>VLOOKUP(D58,'[2]计划书'!$C$1:$W$545,9,FALSE)</f>
        <v>中级财务会计（第7版）</v>
      </c>
      <c r="M58" s="30" t="str">
        <f>VLOOKUP(D58,'[2]计划书'!$C$1:$W$545,10,FALSE)</f>
        <v>刘永泽，陈立军</v>
      </c>
      <c r="N58" s="30" t="str">
        <f>VLOOKUP(D58,'[2]计划书'!$C$1:$W$545,11,FALSE)</f>
        <v>东北财经大学出版社</v>
      </c>
      <c r="O58" s="47" t="str">
        <f>VLOOKUP(D58,'[2]计划书'!$C$1:$W$545,12,FALSE)</f>
        <v>978-7-56-544228-5</v>
      </c>
      <c r="P58" s="48">
        <f>VLOOKUP(D58,'[2]计划书'!$C$1:$W$545,13,FALSE)</f>
        <v>44409</v>
      </c>
      <c r="Q58" s="31" t="s">
        <v>181</v>
      </c>
      <c r="R58" s="30" t="str">
        <f>VLOOKUP(D58,'[2]计划书'!$C$1:$W$545,15,FALSE)</f>
        <v>无</v>
      </c>
      <c r="S58" s="30" t="str">
        <f>VLOOKUP(D58,'[2]计划书'!$C$1:$W$545,16,FALSE)</f>
        <v>否</v>
      </c>
      <c r="T58" s="30" t="str">
        <f>VLOOKUP(D58,'[2]计划书'!$C$1:$W$545,17,FALSE)</f>
        <v>国家级精品教材</v>
      </c>
      <c r="U58" s="30" t="str">
        <f>VLOOKUP(D58,'[2]计划书'!$C$1:$W$545,18,FALSE)</f>
        <v>否</v>
      </c>
      <c r="V58" s="30" t="s">
        <v>231</v>
      </c>
      <c r="W58" s="25"/>
      <c r="X58" s="31" t="s">
        <v>43</v>
      </c>
      <c r="Y58" s="67"/>
      <c r="AA58" s="3"/>
    </row>
    <row r="59" spans="1:27" s="4" customFormat="1" ht="34.5" customHeight="1">
      <c r="A59" s="25"/>
      <c r="B59" s="25">
        <v>55</v>
      </c>
      <c r="C59" s="30" t="s">
        <v>229</v>
      </c>
      <c r="D59" s="30" t="s">
        <v>233</v>
      </c>
      <c r="E59" s="31" t="s">
        <v>48</v>
      </c>
      <c r="F59" s="30">
        <v>62</v>
      </c>
      <c r="G59" s="30" t="s">
        <v>217</v>
      </c>
      <c r="H59" s="30" t="s">
        <v>65</v>
      </c>
      <c r="I59" s="31"/>
      <c r="J59" s="31" t="s">
        <v>35</v>
      </c>
      <c r="K59" s="30">
        <f>VLOOKUP(D59,'[2]计划书'!$C$1:$W$545,8,FALSE)</f>
        <v>0</v>
      </c>
      <c r="L59" s="30" t="str">
        <f>VLOOKUP(D59,'[2]计划书'!$C$1:$W$545,9,FALSE)</f>
        <v>中级财务会计（第7版）</v>
      </c>
      <c r="M59" s="30" t="str">
        <f>VLOOKUP(D59,'[2]计划书'!$C$1:$W$545,10,FALSE)</f>
        <v>刘永泽，陈立军</v>
      </c>
      <c r="N59" s="30" t="str">
        <f>VLOOKUP(D59,'[2]计划书'!$C$1:$W$545,11,FALSE)</f>
        <v>东北财经大学出版社</v>
      </c>
      <c r="O59" s="47" t="str">
        <f>VLOOKUP(D59,'[2]计划书'!$C$1:$W$545,12,FALSE)</f>
        <v>978-7-56-544228-5</v>
      </c>
      <c r="P59" s="48">
        <f>VLOOKUP(D59,'[2]计划书'!$C$1:$W$545,13,FALSE)</f>
        <v>44409</v>
      </c>
      <c r="Q59" s="31" t="s">
        <v>181</v>
      </c>
      <c r="R59" s="30" t="str">
        <f>VLOOKUP(D59,'[2]计划书'!$C$1:$W$545,15,FALSE)</f>
        <v>无</v>
      </c>
      <c r="S59" s="30" t="str">
        <f>VLOOKUP(D59,'[2]计划书'!$C$1:$W$545,16,FALSE)</f>
        <v>否</v>
      </c>
      <c r="T59" s="30" t="str">
        <f>VLOOKUP(D59,'[2]计划书'!$C$1:$W$545,17,FALSE)</f>
        <v>国家级精品教材</v>
      </c>
      <c r="U59" s="30" t="str">
        <f>VLOOKUP(D59,'[2]计划书'!$C$1:$W$545,18,FALSE)</f>
        <v>否</v>
      </c>
      <c r="V59" s="30" t="s">
        <v>231</v>
      </c>
      <c r="W59" s="25"/>
      <c r="X59" s="31" t="s">
        <v>43</v>
      </c>
      <c r="Y59" s="67"/>
      <c r="AA59" s="3"/>
    </row>
    <row r="60" spans="1:27" s="4" customFormat="1" ht="34.5" customHeight="1">
      <c r="A60" s="25"/>
      <c r="B60" s="25">
        <v>56</v>
      </c>
      <c r="C60" s="30" t="s">
        <v>234</v>
      </c>
      <c r="D60" s="30" t="s">
        <v>235</v>
      </c>
      <c r="E60" s="31" t="s">
        <v>32</v>
      </c>
      <c r="F60" s="30">
        <v>96</v>
      </c>
      <c r="G60" s="30" t="s">
        <v>215</v>
      </c>
      <c r="H60" s="30" t="s">
        <v>65</v>
      </c>
      <c r="I60" s="31"/>
      <c r="J60" s="31" t="s">
        <v>35</v>
      </c>
      <c r="K60" s="30">
        <f>VLOOKUP(D60,'[2]计划书'!$C$1:$W$545,8,FALSE)</f>
        <v>0</v>
      </c>
      <c r="L60" s="30" t="str">
        <f>VLOOKUP(D60,'[2]计划书'!$C$1:$W$545,9,FALSE)</f>
        <v>公共财政概论</v>
      </c>
      <c r="M60" s="30" t="str">
        <f>VLOOKUP(D60,'[2]计划书'!$C$1:$W$545,10,FALSE)</f>
        <v>《公共财政概论》编写组</v>
      </c>
      <c r="N60" s="30" t="str">
        <f>VLOOKUP(D60,'[2]计划书'!$C$1:$W$545,11,FALSE)</f>
        <v>高教</v>
      </c>
      <c r="O60" s="47" t="str">
        <f>VLOOKUP(D60,'[2]计划书'!$C$1:$W$545,12,FALSE)</f>
        <v>978-7-04-052210-5</v>
      </c>
      <c r="P60" s="48">
        <f>VLOOKUP(D60,'[2]计划书'!$C$1:$W$545,13,FALSE)</f>
        <v>43678</v>
      </c>
      <c r="Q60" s="31" t="s">
        <v>39</v>
      </c>
      <c r="R60" s="30" t="str">
        <f>VLOOKUP(D60,'[2]计划书'!$C$1:$W$545,15,FALSE)</f>
        <v>是</v>
      </c>
      <c r="S60" s="30" t="str">
        <f>VLOOKUP(D60,'[2]计划书'!$C$1:$W$545,16,FALSE)</f>
        <v>否</v>
      </c>
      <c r="T60" s="30" t="str">
        <f>VLOOKUP(D60,'[2]计划书'!$C$1:$W$545,17,FALSE)</f>
        <v>马工程教材</v>
      </c>
      <c r="U60" s="30" t="str">
        <f>VLOOKUP(D60,'[2]计划书'!$C$1:$W$545,18,FALSE)</f>
        <v>否</v>
      </c>
      <c r="V60" s="30" t="str">
        <f>VLOOKUP(D60,'[2]计划书'!$C$1:$W$545,19,FALSE)</f>
        <v>涂涛涛</v>
      </c>
      <c r="W60" s="25"/>
      <c r="X60" s="31" t="s">
        <v>43</v>
      </c>
      <c r="Y60" s="67"/>
      <c r="AA60" s="3"/>
    </row>
    <row r="61" spans="1:27" s="4" customFormat="1" ht="34.5" customHeight="1">
      <c r="A61" s="25"/>
      <c r="B61" s="25">
        <v>57</v>
      </c>
      <c r="C61" s="30" t="s">
        <v>236</v>
      </c>
      <c r="D61" s="30" t="s">
        <v>237</v>
      </c>
      <c r="E61" s="31" t="s">
        <v>32</v>
      </c>
      <c r="F61" s="30">
        <v>31</v>
      </c>
      <c r="G61" s="30" t="s">
        <v>185</v>
      </c>
      <c r="H61" s="30" t="s">
        <v>65</v>
      </c>
      <c r="I61" s="31"/>
      <c r="J61" s="31" t="s">
        <v>35</v>
      </c>
      <c r="K61" s="30">
        <f>VLOOKUP(D61,'[2]计划书'!$C$1:$W$545,8,FALSE)</f>
        <v>0</v>
      </c>
      <c r="L61" s="30" t="str">
        <f>VLOOKUP(D61,'[2]计划书'!$C$1:$W$545,9,FALSE)</f>
        <v>电子商务——管理与社交网络视角</v>
      </c>
      <c r="M61" s="30" t="str">
        <f>VLOOKUP(D61,'[2]计划书'!$C$1:$W$545,10,FALSE)</f>
        <v>埃弗雷姆·特班</v>
      </c>
      <c r="N61" s="30" t="str">
        <f>VLOOKUP(D61,'[2]计划书'!$C$1:$W$545,11,FALSE)</f>
        <v>机械工业出版社</v>
      </c>
      <c r="O61" s="47" t="str">
        <f>VLOOKUP(D61,'[2]计划书'!$C$1:$W$545,12,FALSE)</f>
        <v>978-7-11-166056-9</v>
      </c>
      <c r="P61" s="48">
        <f>VLOOKUP(D61,'[2]计划书'!$C$1:$W$545,13,FALSE)</f>
        <v>44044</v>
      </c>
      <c r="Q61" s="31" t="s">
        <v>196</v>
      </c>
      <c r="R61" s="30" t="str">
        <f>VLOOKUP(D61,'[2]计划书'!$C$1:$W$545,15,FALSE)</f>
        <v>无</v>
      </c>
      <c r="S61" s="30" t="str">
        <f>VLOOKUP(D61,'[2]计划书'!$C$1:$W$545,16,FALSE)</f>
        <v>否</v>
      </c>
      <c r="T61" s="30">
        <f>VLOOKUP(D61,'[2]计划书'!$C$1:$W$545,17,FALSE)</f>
        <v>0</v>
      </c>
      <c r="U61" s="30" t="s">
        <v>41</v>
      </c>
      <c r="V61" s="30" t="str">
        <f>VLOOKUP(D61,'[2]计划书'!$C$1:$W$545,19,FALSE)</f>
        <v>卢云帆</v>
      </c>
      <c r="W61" s="25"/>
      <c r="X61" s="31" t="s">
        <v>43</v>
      </c>
      <c r="Y61" s="67"/>
      <c r="AA61" s="3"/>
    </row>
    <row r="62" spans="1:27" s="4" customFormat="1" ht="34.5" customHeight="1">
      <c r="A62" s="25"/>
      <c r="B62" s="25">
        <v>58</v>
      </c>
      <c r="C62" s="30" t="s">
        <v>238</v>
      </c>
      <c r="D62" s="30" t="s">
        <v>239</v>
      </c>
      <c r="E62" s="31" t="s">
        <v>32</v>
      </c>
      <c r="F62" s="30">
        <v>30</v>
      </c>
      <c r="G62" s="30" t="s">
        <v>213</v>
      </c>
      <c r="H62" s="30" t="s">
        <v>65</v>
      </c>
      <c r="I62" s="31"/>
      <c r="J62" s="31" t="s">
        <v>35</v>
      </c>
      <c r="K62" s="30">
        <f>VLOOKUP(D62,'[2]计划书'!$C$1:$W$545,8,FALSE)</f>
        <v>0</v>
      </c>
      <c r="L62" s="30" t="str">
        <f>VLOOKUP(D62,'[2]计划书'!$C$1:$W$545,9,FALSE)</f>
        <v>公共财政概论</v>
      </c>
      <c r="M62" s="30" t="str">
        <f>VLOOKUP(D62,'[2]计划书'!$C$1:$W$545,10,FALSE)</f>
        <v>《公共财政概论》编写组</v>
      </c>
      <c r="N62" s="30" t="str">
        <f>VLOOKUP(D62,'[2]计划书'!$C$1:$W$545,11,FALSE)</f>
        <v>高教</v>
      </c>
      <c r="O62" s="47" t="str">
        <f>VLOOKUP(D62,'[2]计划书'!$C$1:$W$545,12,FALSE)</f>
        <v>978-7-04-052210-5</v>
      </c>
      <c r="P62" s="48">
        <f>VLOOKUP(D62,'[2]计划书'!$C$1:$W$545,13,FALSE)</f>
        <v>43678</v>
      </c>
      <c r="Q62" s="31" t="s">
        <v>39</v>
      </c>
      <c r="R62" s="30" t="str">
        <f>VLOOKUP(D62,'[2]计划书'!$C$1:$W$545,15,FALSE)</f>
        <v>是</v>
      </c>
      <c r="S62" s="30" t="str">
        <f>VLOOKUP(D62,'[2]计划书'!$C$1:$W$545,16,FALSE)</f>
        <v>否</v>
      </c>
      <c r="T62" s="30" t="str">
        <f>VLOOKUP(D62,'[2]计划书'!$C$1:$W$545,17,FALSE)</f>
        <v>马工程教材</v>
      </c>
      <c r="U62" s="30" t="str">
        <f>VLOOKUP(D62,'[2]计划书'!$C$1:$W$545,18,FALSE)</f>
        <v>否</v>
      </c>
      <c r="V62" s="30" t="str">
        <f>VLOOKUP(D62,'[2]计划书'!$C$1:$W$545,19,FALSE)</f>
        <v>陶建平</v>
      </c>
      <c r="W62" s="25"/>
      <c r="X62" s="31" t="s">
        <v>43</v>
      </c>
      <c r="Y62" s="67"/>
      <c r="AA62" s="3"/>
    </row>
    <row r="63" spans="1:27" s="4" customFormat="1" ht="34.5" customHeight="1">
      <c r="A63" s="25"/>
      <c r="B63" s="25">
        <v>59</v>
      </c>
      <c r="C63" s="30" t="s">
        <v>238</v>
      </c>
      <c r="D63" s="30" t="s">
        <v>239</v>
      </c>
      <c r="E63" s="31" t="s">
        <v>32</v>
      </c>
      <c r="F63" s="30">
        <v>68</v>
      </c>
      <c r="G63" s="30" t="s">
        <v>131</v>
      </c>
      <c r="H63" s="30" t="s">
        <v>65</v>
      </c>
      <c r="I63" s="31"/>
      <c r="J63" s="31" t="s">
        <v>35</v>
      </c>
      <c r="K63" s="30">
        <f>VLOOKUP(D63,'[2]计划书'!$C$1:$W$545,8,FALSE)</f>
        <v>0</v>
      </c>
      <c r="L63" s="30" t="str">
        <f>VLOOKUP(D63,'[2]计划书'!$C$1:$W$545,9,FALSE)</f>
        <v>公共财政概论</v>
      </c>
      <c r="M63" s="30" t="str">
        <f>VLOOKUP(D63,'[2]计划书'!$C$1:$W$545,10,FALSE)</f>
        <v>《公共财政概论》编写组</v>
      </c>
      <c r="N63" s="30" t="str">
        <f>VLOOKUP(D63,'[2]计划书'!$C$1:$W$545,11,FALSE)</f>
        <v>高教</v>
      </c>
      <c r="O63" s="47" t="str">
        <f>VLOOKUP(D63,'[2]计划书'!$C$1:$W$545,12,FALSE)</f>
        <v>978-7-04-052210-5</v>
      </c>
      <c r="P63" s="48">
        <f>VLOOKUP(D63,'[2]计划书'!$C$1:$W$545,13,FALSE)</f>
        <v>43678</v>
      </c>
      <c r="Q63" s="31" t="s">
        <v>39</v>
      </c>
      <c r="R63" s="30" t="str">
        <f>VLOOKUP(D63,'[2]计划书'!$C$1:$W$545,15,FALSE)</f>
        <v>是</v>
      </c>
      <c r="S63" s="30" t="str">
        <f>VLOOKUP(D63,'[2]计划书'!$C$1:$W$545,16,FALSE)</f>
        <v>否</v>
      </c>
      <c r="T63" s="30" t="str">
        <f>VLOOKUP(D63,'[2]计划书'!$C$1:$W$545,17,FALSE)</f>
        <v>马工程教材</v>
      </c>
      <c r="U63" s="30" t="str">
        <f>VLOOKUP(D63,'[2]计划书'!$C$1:$W$545,18,FALSE)</f>
        <v>否</v>
      </c>
      <c r="V63" s="30" t="str">
        <f>VLOOKUP(D63,'[2]计划书'!$C$1:$W$545,19,FALSE)</f>
        <v>陶建平</v>
      </c>
      <c r="W63" s="25"/>
      <c r="X63" s="31" t="s">
        <v>43</v>
      </c>
      <c r="Y63" s="67"/>
      <c r="AA63" s="3"/>
    </row>
    <row r="64" spans="1:27" s="4" customFormat="1" ht="34.5" customHeight="1">
      <c r="A64" s="25"/>
      <c r="B64" s="25">
        <v>60</v>
      </c>
      <c r="C64" s="30" t="s">
        <v>238</v>
      </c>
      <c r="D64" s="30" t="s">
        <v>239</v>
      </c>
      <c r="E64" s="31" t="s">
        <v>32</v>
      </c>
      <c r="F64" s="30">
        <v>96</v>
      </c>
      <c r="G64" s="30" t="s">
        <v>215</v>
      </c>
      <c r="H64" s="30" t="s">
        <v>34</v>
      </c>
      <c r="I64" s="31"/>
      <c r="J64" s="31" t="s">
        <v>35</v>
      </c>
      <c r="K64" s="30">
        <f>VLOOKUP(D64,'[2]计划书'!$C$1:$W$545,8,FALSE)</f>
        <v>0</v>
      </c>
      <c r="L64" s="30" t="str">
        <f>VLOOKUP(D64,'[2]计划书'!$C$1:$W$545,9,FALSE)</f>
        <v>公共财政概论</v>
      </c>
      <c r="M64" s="30" t="str">
        <f>VLOOKUP(D64,'[2]计划书'!$C$1:$W$545,10,FALSE)</f>
        <v>《公共财政概论》编写组</v>
      </c>
      <c r="N64" s="30" t="str">
        <f>VLOOKUP(D64,'[2]计划书'!$C$1:$W$545,11,FALSE)</f>
        <v>高教</v>
      </c>
      <c r="O64" s="47" t="str">
        <f>VLOOKUP(D64,'[2]计划书'!$C$1:$W$545,12,FALSE)</f>
        <v>978-7-04-052210-5</v>
      </c>
      <c r="P64" s="48">
        <f>VLOOKUP(D64,'[2]计划书'!$C$1:$W$545,13,FALSE)</f>
        <v>43678</v>
      </c>
      <c r="Q64" s="31" t="s">
        <v>39</v>
      </c>
      <c r="R64" s="30" t="str">
        <f>VLOOKUP(D64,'[2]计划书'!$C$1:$W$545,15,FALSE)</f>
        <v>是</v>
      </c>
      <c r="S64" s="30" t="str">
        <f>VLOOKUP(D64,'[2]计划书'!$C$1:$W$545,16,FALSE)</f>
        <v>否</v>
      </c>
      <c r="T64" s="30" t="str">
        <f>VLOOKUP(D64,'[2]计划书'!$C$1:$W$545,17,FALSE)</f>
        <v>马工程教材</v>
      </c>
      <c r="U64" s="30" t="str">
        <f>VLOOKUP(D64,'[2]计划书'!$C$1:$W$545,18,FALSE)</f>
        <v>否</v>
      </c>
      <c r="V64" s="30" t="str">
        <f>VLOOKUP(D64,'[2]计划书'!$C$1:$W$545,19,FALSE)</f>
        <v>陶建平</v>
      </c>
      <c r="W64" s="25"/>
      <c r="X64" s="31" t="s">
        <v>43</v>
      </c>
      <c r="Y64" s="67"/>
      <c r="AA64" s="3"/>
    </row>
    <row r="65" spans="1:27" s="4" customFormat="1" ht="34.5" customHeight="1">
      <c r="A65" s="25"/>
      <c r="B65" s="25">
        <v>61</v>
      </c>
      <c r="C65" s="30" t="s">
        <v>240</v>
      </c>
      <c r="D65" s="30" t="s">
        <v>241</v>
      </c>
      <c r="E65" s="31" t="s">
        <v>32</v>
      </c>
      <c r="F65" s="30">
        <v>62</v>
      </c>
      <c r="G65" s="30" t="s">
        <v>211</v>
      </c>
      <c r="H65" s="30" t="s">
        <v>65</v>
      </c>
      <c r="I65" s="31"/>
      <c r="J65" s="31" t="s">
        <v>35</v>
      </c>
      <c r="K65" s="30">
        <f>VLOOKUP(D65,'[2]计划书'!$C$1:$W$545,8,FALSE)</f>
        <v>0</v>
      </c>
      <c r="L65" s="30" t="str">
        <f>VLOOKUP(D65,'[2]计划书'!$C$1:$W$545,9,FALSE)</f>
        <v>国际贸易</v>
      </c>
      <c r="M65" s="30" t="str">
        <f>VLOOKUP(D65,'[2]计划书'!$C$1:$W$545,10,FALSE)</f>
        <v>海闻|P.林德特</v>
      </c>
      <c r="N65" s="30" t="str">
        <f>VLOOKUP(D65,'[2]计划书'!$C$1:$W$545,11,FALSE)</f>
        <v>格致</v>
      </c>
      <c r="O65" s="47" t="str">
        <f>VLOOKUP(D65,'[2]计划书'!$C$1:$W$545,12,FALSE)</f>
        <v>978-7-5432-2073-7</v>
      </c>
      <c r="P65" s="48">
        <f>VLOOKUP(D65,'[2]计划书'!$C$1:$W$545,13,FALSE)</f>
        <v>43070</v>
      </c>
      <c r="Q65" s="31" t="s">
        <v>39</v>
      </c>
      <c r="R65" s="30" t="str">
        <f>VLOOKUP(D65,'[2]计划书'!$C$1:$W$545,15,FALSE)</f>
        <v>无</v>
      </c>
      <c r="S65" s="30" t="str">
        <f>VLOOKUP(D65,'[2]计划书'!$C$1:$W$545,16,FALSE)</f>
        <v>否</v>
      </c>
      <c r="T65" s="30">
        <f>VLOOKUP(D65,'[2]计划书'!$C$1:$W$545,17,FALSE)</f>
        <v>0</v>
      </c>
      <c r="U65" s="30" t="str">
        <f>VLOOKUP(D65,'[2]计划书'!$C$1:$W$545,18,FALSE)</f>
        <v>否</v>
      </c>
      <c r="V65" s="30" t="str">
        <f>VLOOKUP(D65,'[2]计划书'!$C$1:$W$545,19,FALSE)</f>
        <v>朱再清</v>
      </c>
      <c r="W65" s="25"/>
      <c r="X65" s="31" t="s">
        <v>43</v>
      </c>
      <c r="Y65" s="67"/>
      <c r="AA65" s="3"/>
    </row>
    <row r="66" spans="1:27" s="4" customFormat="1" ht="34.5" customHeight="1">
      <c r="A66" s="25"/>
      <c r="B66" s="25">
        <v>62</v>
      </c>
      <c r="C66" s="30" t="s">
        <v>240</v>
      </c>
      <c r="D66" s="30" t="s">
        <v>241</v>
      </c>
      <c r="E66" s="31" t="s">
        <v>32</v>
      </c>
      <c r="F66" s="30">
        <v>30</v>
      </c>
      <c r="G66" s="30" t="s">
        <v>213</v>
      </c>
      <c r="H66" s="30" t="s">
        <v>34</v>
      </c>
      <c r="I66" s="31"/>
      <c r="J66" s="31" t="s">
        <v>35</v>
      </c>
      <c r="K66" s="30">
        <f>VLOOKUP(D66,'[2]计划书'!$C$1:$W$545,8,FALSE)</f>
        <v>0</v>
      </c>
      <c r="L66" s="30" t="str">
        <f>VLOOKUP(D66,'[2]计划书'!$C$1:$W$545,9,FALSE)</f>
        <v>国际贸易</v>
      </c>
      <c r="M66" s="30" t="str">
        <f>VLOOKUP(D66,'[2]计划书'!$C$1:$W$545,10,FALSE)</f>
        <v>海闻|P.林德特</v>
      </c>
      <c r="N66" s="30" t="str">
        <f>VLOOKUP(D66,'[2]计划书'!$C$1:$W$545,11,FALSE)</f>
        <v>格致</v>
      </c>
      <c r="O66" s="47" t="str">
        <f>VLOOKUP(D66,'[2]计划书'!$C$1:$W$545,12,FALSE)</f>
        <v>978-7-5432-2073-7</v>
      </c>
      <c r="P66" s="48">
        <f>VLOOKUP(D66,'[2]计划书'!$C$1:$W$545,13,FALSE)</f>
        <v>43070</v>
      </c>
      <c r="Q66" s="31" t="s">
        <v>39</v>
      </c>
      <c r="R66" s="30" t="str">
        <f>VLOOKUP(D66,'[2]计划书'!$C$1:$W$545,15,FALSE)</f>
        <v>无</v>
      </c>
      <c r="S66" s="30" t="str">
        <f>VLOOKUP(D66,'[2]计划书'!$C$1:$W$545,16,FALSE)</f>
        <v>否</v>
      </c>
      <c r="T66" s="30">
        <f>VLOOKUP(D66,'[2]计划书'!$C$1:$W$545,17,FALSE)</f>
        <v>0</v>
      </c>
      <c r="U66" s="30" t="str">
        <f>VLOOKUP(D66,'[2]计划书'!$C$1:$W$545,18,FALSE)</f>
        <v>否</v>
      </c>
      <c r="V66" s="30" t="str">
        <f>VLOOKUP(D66,'[2]计划书'!$C$1:$W$545,19,FALSE)</f>
        <v>朱再清</v>
      </c>
      <c r="W66" s="25"/>
      <c r="X66" s="31" t="s">
        <v>43</v>
      </c>
      <c r="Y66" s="67"/>
      <c r="AA66" s="3"/>
    </row>
    <row r="67" spans="1:27" s="4" customFormat="1" ht="34.5" customHeight="1">
      <c r="A67" s="25"/>
      <c r="B67" s="25">
        <v>63</v>
      </c>
      <c r="C67" s="30" t="s">
        <v>240</v>
      </c>
      <c r="D67" s="30" t="s">
        <v>241</v>
      </c>
      <c r="E67" s="31" t="s">
        <v>32</v>
      </c>
      <c r="F67" s="30">
        <v>62</v>
      </c>
      <c r="G67" s="30" t="s">
        <v>214</v>
      </c>
      <c r="H67" s="30" t="s">
        <v>65</v>
      </c>
      <c r="I67" s="31"/>
      <c r="J67" s="31" t="s">
        <v>35</v>
      </c>
      <c r="K67" s="30">
        <f>VLOOKUP(D67,'[2]计划书'!$C$1:$W$545,8,FALSE)</f>
        <v>0</v>
      </c>
      <c r="L67" s="30" t="str">
        <f>VLOOKUP(D67,'[2]计划书'!$C$1:$W$545,9,FALSE)</f>
        <v>国际贸易</v>
      </c>
      <c r="M67" s="30" t="str">
        <f>VLOOKUP(D67,'[2]计划书'!$C$1:$W$545,10,FALSE)</f>
        <v>海闻|P.林德特</v>
      </c>
      <c r="N67" s="30" t="str">
        <f>VLOOKUP(D67,'[2]计划书'!$C$1:$W$545,11,FALSE)</f>
        <v>格致</v>
      </c>
      <c r="O67" s="47" t="str">
        <f>VLOOKUP(D67,'[2]计划书'!$C$1:$W$545,12,FALSE)</f>
        <v>978-7-5432-2073-7</v>
      </c>
      <c r="P67" s="48">
        <f>VLOOKUP(D67,'[2]计划书'!$C$1:$W$545,13,FALSE)</f>
        <v>43070</v>
      </c>
      <c r="Q67" s="31" t="s">
        <v>39</v>
      </c>
      <c r="R67" s="30" t="str">
        <f>VLOOKUP(D67,'[2]计划书'!$C$1:$W$545,15,FALSE)</f>
        <v>无</v>
      </c>
      <c r="S67" s="30" t="str">
        <f>VLOOKUP(D67,'[2]计划书'!$C$1:$W$545,16,FALSE)</f>
        <v>否</v>
      </c>
      <c r="T67" s="30">
        <f>VLOOKUP(D67,'[2]计划书'!$C$1:$W$545,17,FALSE)</f>
        <v>0</v>
      </c>
      <c r="U67" s="30" t="str">
        <f>VLOOKUP(D67,'[2]计划书'!$C$1:$W$545,18,FALSE)</f>
        <v>否</v>
      </c>
      <c r="V67" s="30" t="str">
        <f>VLOOKUP(D67,'[2]计划书'!$C$1:$W$545,19,FALSE)</f>
        <v>朱再清</v>
      </c>
      <c r="W67" s="25"/>
      <c r="X67" s="31" t="s">
        <v>43</v>
      </c>
      <c r="Y67" s="67"/>
      <c r="AA67" s="3"/>
    </row>
    <row r="68" spans="1:27" s="4" customFormat="1" ht="34.5" customHeight="1">
      <c r="A68" s="25"/>
      <c r="B68" s="25">
        <v>64</v>
      </c>
      <c r="C68" s="30" t="s">
        <v>240</v>
      </c>
      <c r="D68" s="30" t="s">
        <v>241</v>
      </c>
      <c r="E68" s="31" t="s">
        <v>32</v>
      </c>
      <c r="F68" s="30">
        <v>68</v>
      </c>
      <c r="G68" s="30" t="s">
        <v>131</v>
      </c>
      <c r="H68" s="30" t="s">
        <v>65</v>
      </c>
      <c r="I68" s="31"/>
      <c r="J68" s="31" t="s">
        <v>35</v>
      </c>
      <c r="K68" s="30">
        <f>VLOOKUP(D68,'[2]计划书'!$C$1:$W$545,8,FALSE)</f>
        <v>0</v>
      </c>
      <c r="L68" s="30" t="str">
        <f>VLOOKUP(D68,'[2]计划书'!$C$1:$W$545,9,FALSE)</f>
        <v>国际贸易</v>
      </c>
      <c r="M68" s="30" t="str">
        <f>VLOOKUP(D68,'[2]计划书'!$C$1:$W$545,10,FALSE)</f>
        <v>海闻|P.林德特</v>
      </c>
      <c r="N68" s="30" t="str">
        <f>VLOOKUP(D68,'[2]计划书'!$C$1:$W$545,11,FALSE)</f>
        <v>格致</v>
      </c>
      <c r="O68" s="47" t="str">
        <f>VLOOKUP(D68,'[2]计划书'!$C$1:$W$545,12,FALSE)</f>
        <v>978-7-5432-2073-7</v>
      </c>
      <c r="P68" s="48">
        <f>VLOOKUP(D68,'[2]计划书'!$C$1:$W$545,13,FALSE)</f>
        <v>43070</v>
      </c>
      <c r="Q68" s="31" t="s">
        <v>39</v>
      </c>
      <c r="R68" s="30" t="str">
        <f>VLOOKUP(D68,'[2]计划书'!$C$1:$W$545,15,FALSE)</f>
        <v>无</v>
      </c>
      <c r="S68" s="30" t="str">
        <f>VLOOKUP(D68,'[2]计划书'!$C$1:$W$545,16,FALSE)</f>
        <v>否</v>
      </c>
      <c r="T68" s="30">
        <f>VLOOKUP(D68,'[2]计划书'!$C$1:$W$545,17,FALSE)</f>
        <v>0</v>
      </c>
      <c r="U68" s="30" t="str">
        <f>VLOOKUP(D68,'[2]计划书'!$C$1:$W$545,18,FALSE)</f>
        <v>否</v>
      </c>
      <c r="V68" s="30" t="str">
        <f>VLOOKUP(D68,'[2]计划书'!$C$1:$W$545,19,FALSE)</f>
        <v>朱再清</v>
      </c>
      <c r="W68" s="25"/>
      <c r="X68" s="31" t="s">
        <v>43</v>
      </c>
      <c r="Y68" s="67"/>
      <c r="AA68" s="3"/>
    </row>
    <row r="69" spans="1:27" s="4" customFormat="1" ht="34.5" customHeight="1">
      <c r="A69" s="25"/>
      <c r="B69" s="25">
        <v>65</v>
      </c>
      <c r="C69" s="30" t="s">
        <v>240</v>
      </c>
      <c r="D69" s="30" t="s">
        <v>241</v>
      </c>
      <c r="E69" s="31" t="s">
        <v>32</v>
      </c>
      <c r="F69" s="30">
        <v>96</v>
      </c>
      <c r="G69" s="30" t="s">
        <v>215</v>
      </c>
      <c r="H69" s="30" t="s">
        <v>65</v>
      </c>
      <c r="I69" s="31"/>
      <c r="J69" s="31" t="s">
        <v>35</v>
      </c>
      <c r="K69" s="30">
        <f>VLOOKUP(D69,'[2]计划书'!$C$1:$W$545,8,FALSE)</f>
        <v>0</v>
      </c>
      <c r="L69" s="30" t="str">
        <f>VLOOKUP(D69,'[2]计划书'!$C$1:$W$545,9,FALSE)</f>
        <v>国际贸易</v>
      </c>
      <c r="M69" s="30" t="str">
        <f>VLOOKUP(D69,'[2]计划书'!$C$1:$W$545,10,FALSE)</f>
        <v>海闻|P.林德特</v>
      </c>
      <c r="N69" s="30" t="str">
        <f>VLOOKUP(D69,'[2]计划书'!$C$1:$W$545,11,FALSE)</f>
        <v>格致</v>
      </c>
      <c r="O69" s="47" t="str">
        <f>VLOOKUP(D69,'[2]计划书'!$C$1:$W$545,12,FALSE)</f>
        <v>978-7-5432-2073-7</v>
      </c>
      <c r="P69" s="48">
        <f>VLOOKUP(D69,'[2]计划书'!$C$1:$W$545,13,FALSE)</f>
        <v>43070</v>
      </c>
      <c r="Q69" s="31" t="s">
        <v>39</v>
      </c>
      <c r="R69" s="30" t="str">
        <f>VLOOKUP(D69,'[2]计划书'!$C$1:$W$545,15,FALSE)</f>
        <v>无</v>
      </c>
      <c r="S69" s="30" t="str">
        <f>VLOOKUP(D69,'[2]计划书'!$C$1:$W$545,16,FALSE)</f>
        <v>否</v>
      </c>
      <c r="T69" s="30">
        <f>VLOOKUP(D69,'[2]计划书'!$C$1:$W$545,17,FALSE)</f>
        <v>0</v>
      </c>
      <c r="U69" s="30" t="str">
        <f>VLOOKUP(D69,'[2]计划书'!$C$1:$W$545,18,FALSE)</f>
        <v>否</v>
      </c>
      <c r="V69" s="30" t="str">
        <f>VLOOKUP(D69,'[2]计划书'!$C$1:$W$545,19,FALSE)</f>
        <v>朱再清</v>
      </c>
      <c r="W69" s="25"/>
      <c r="X69" s="31" t="s">
        <v>43</v>
      </c>
      <c r="Y69" s="67"/>
      <c r="AA69" s="3"/>
    </row>
    <row r="70" spans="1:27" s="4" customFormat="1" ht="34.5" customHeight="1">
      <c r="A70" s="25"/>
      <c r="B70" s="25">
        <v>66</v>
      </c>
      <c r="C70" s="30" t="s">
        <v>242</v>
      </c>
      <c r="D70" s="30" t="s">
        <v>243</v>
      </c>
      <c r="E70" s="31" t="s">
        <v>77</v>
      </c>
      <c r="F70" s="30">
        <v>96</v>
      </c>
      <c r="G70" s="30" t="s">
        <v>244</v>
      </c>
      <c r="H70" s="30" t="s">
        <v>65</v>
      </c>
      <c r="I70" s="31"/>
      <c r="J70" s="31" t="s">
        <v>35</v>
      </c>
      <c r="K70" s="30">
        <f>VLOOKUP(D70,'[2]计划书'!$C$1:$W$545,8,FALSE)</f>
        <v>0</v>
      </c>
      <c r="L70" s="30" t="str">
        <f>VLOOKUP(D70,'[2]计划书'!$C$1:$W$545,9,FALSE)</f>
        <v>管理学</v>
      </c>
      <c r="M70" s="30" t="str">
        <f>VLOOKUP(D70,'[2]计划书'!$C$1:$W$545,10,FALSE)</f>
        <v>陈传明、徐向艺、赵丽芬</v>
      </c>
      <c r="N70" s="30" t="str">
        <f>VLOOKUP(D70,'[2]计划书'!$C$1:$W$545,11,FALSE)</f>
        <v>高等教育出版社</v>
      </c>
      <c r="O70" s="47" t="str">
        <f>VLOOKUP(D70,'[2]计划书'!$C$1:$W$545,12,FALSE)</f>
        <v>978-7-04-045832-9</v>
      </c>
      <c r="P70" s="48">
        <f>VLOOKUP(D70,'[2]计划书'!$C$1:$W$545,13,FALSE)</f>
        <v>43466</v>
      </c>
      <c r="Q70" s="31" t="s">
        <v>39</v>
      </c>
      <c r="R70" s="30" t="str">
        <f>VLOOKUP(D70,'[2]计划书'!$C$1:$W$545,15,FALSE)</f>
        <v>是</v>
      </c>
      <c r="S70" s="30" t="str">
        <f>VLOOKUP(D70,'[2]计划书'!$C$1:$W$545,16,FALSE)</f>
        <v>否</v>
      </c>
      <c r="T70" s="30" t="str">
        <f>VLOOKUP(D70,'[2]计划书'!$C$1:$W$545,17,FALSE)</f>
        <v>马工程教材</v>
      </c>
      <c r="U70" s="30" t="str">
        <f>VLOOKUP(D70,'[2]计划书'!$C$1:$W$545,18,FALSE)</f>
        <v>否</v>
      </c>
      <c r="V70" s="30" t="s">
        <v>208</v>
      </c>
      <c r="W70" s="25"/>
      <c r="X70" s="31" t="s">
        <v>43</v>
      </c>
      <c r="Y70" s="67"/>
      <c r="AA70" s="3"/>
    </row>
    <row r="71" spans="1:27" s="4" customFormat="1" ht="34.5" customHeight="1">
      <c r="A71" s="25"/>
      <c r="B71" s="25">
        <v>67</v>
      </c>
      <c r="C71" s="30" t="s">
        <v>242</v>
      </c>
      <c r="D71" s="30" t="s">
        <v>243</v>
      </c>
      <c r="E71" s="31" t="s">
        <v>77</v>
      </c>
      <c r="F71" s="30">
        <v>160</v>
      </c>
      <c r="G71" s="30" t="s">
        <v>245</v>
      </c>
      <c r="H71" s="30" t="s">
        <v>65</v>
      </c>
      <c r="I71" s="31"/>
      <c r="J71" s="31" t="s">
        <v>35</v>
      </c>
      <c r="K71" s="30">
        <f>VLOOKUP(D71,'[2]计划书'!$C$1:$W$545,8,FALSE)</f>
        <v>0</v>
      </c>
      <c r="L71" s="30" t="str">
        <f>VLOOKUP(D71,'[2]计划书'!$C$1:$W$545,9,FALSE)</f>
        <v>管理学</v>
      </c>
      <c r="M71" s="30" t="str">
        <f>VLOOKUP(D71,'[2]计划书'!$C$1:$W$545,10,FALSE)</f>
        <v>陈传明、徐向艺、赵丽芬</v>
      </c>
      <c r="N71" s="30" t="str">
        <f>VLOOKUP(D71,'[2]计划书'!$C$1:$W$545,11,FALSE)</f>
        <v>高等教育出版社</v>
      </c>
      <c r="O71" s="47" t="str">
        <f>VLOOKUP(D71,'[2]计划书'!$C$1:$W$545,12,FALSE)</f>
        <v>978-7-04-045832-9</v>
      </c>
      <c r="P71" s="48">
        <f>VLOOKUP(D71,'[2]计划书'!$C$1:$W$545,13,FALSE)</f>
        <v>43466</v>
      </c>
      <c r="Q71" s="31" t="s">
        <v>39</v>
      </c>
      <c r="R71" s="30" t="str">
        <f>VLOOKUP(D71,'[2]计划书'!$C$1:$W$545,15,FALSE)</f>
        <v>是</v>
      </c>
      <c r="S71" s="30" t="str">
        <f>VLOOKUP(D71,'[2]计划书'!$C$1:$W$545,16,FALSE)</f>
        <v>否</v>
      </c>
      <c r="T71" s="30" t="str">
        <f>VLOOKUP(D71,'[2]计划书'!$C$1:$W$545,17,FALSE)</f>
        <v>马工程教材</v>
      </c>
      <c r="U71" s="30" t="str">
        <f>VLOOKUP(D71,'[2]计划书'!$C$1:$W$545,18,FALSE)</f>
        <v>否</v>
      </c>
      <c r="V71" s="30" t="s">
        <v>208</v>
      </c>
      <c r="W71" s="25"/>
      <c r="X71" s="31" t="s">
        <v>43</v>
      </c>
      <c r="Y71" s="67"/>
      <c r="AA71" s="3"/>
    </row>
    <row r="72" spans="1:27" s="4" customFormat="1" ht="34.5" customHeight="1">
      <c r="A72" s="25"/>
      <c r="B72" s="25">
        <v>68</v>
      </c>
      <c r="C72" s="30" t="s">
        <v>246</v>
      </c>
      <c r="D72" s="30" t="s">
        <v>247</v>
      </c>
      <c r="E72" s="31" t="s">
        <v>48</v>
      </c>
      <c r="F72" s="30">
        <v>30</v>
      </c>
      <c r="G72" s="30" t="s">
        <v>213</v>
      </c>
      <c r="H72" s="30" t="s">
        <v>65</v>
      </c>
      <c r="I72" s="31"/>
      <c r="J72" s="31" t="s">
        <v>35</v>
      </c>
      <c r="K72" s="30">
        <f>VLOOKUP(D72,'[2]计划书'!$C$1:$W$545,8,FALSE)</f>
        <v>0</v>
      </c>
      <c r="L72" s="30" t="str">
        <f>VLOOKUP(D72,'[2]计划书'!$C$1:$W$545,9,FALSE)</f>
        <v>股份经济学</v>
      </c>
      <c r="M72" s="30" t="str">
        <f>VLOOKUP(D72,'[2]计划书'!$C$1:$W$545,10,FALSE)</f>
        <v>赵福春|李玉凤</v>
      </c>
      <c r="N72" s="30" t="str">
        <f>VLOOKUP(D72,'[2]计划书'!$C$1:$W$545,11,FALSE)</f>
        <v>农业</v>
      </c>
      <c r="O72" s="47" t="str">
        <f>VLOOKUP(D72,'[2]计划书'!$C$1:$W$545,12,FALSE)</f>
        <v>978-7-109-14807-9</v>
      </c>
      <c r="P72" s="48">
        <f>VLOOKUP(D72,'[2]计划书'!$C$1:$W$545,13,FALSE)</f>
        <v>39569</v>
      </c>
      <c r="Q72" s="31" t="s">
        <v>39</v>
      </c>
      <c r="R72" s="30" t="str">
        <f>VLOOKUP(D72,'[2]计划书'!$C$1:$W$545,15,FALSE)</f>
        <v>无</v>
      </c>
      <c r="S72" s="30" t="str">
        <f>VLOOKUP(D72,'[2]计划书'!$C$1:$W$545,16,FALSE)</f>
        <v>否</v>
      </c>
      <c r="T72" s="30">
        <f>VLOOKUP(D72,'[2]计划书'!$C$1:$W$545,17,FALSE)</f>
        <v>0</v>
      </c>
      <c r="U72" s="30" t="str">
        <f>VLOOKUP(D72,'[2]计划书'!$C$1:$W$545,18,FALSE)</f>
        <v>否</v>
      </c>
      <c r="V72" s="30" t="str">
        <f>VLOOKUP(D72,'[2]计划书'!$C$1:$W$545,19,FALSE)</f>
        <v>罗小锋</v>
      </c>
      <c r="W72" s="25"/>
      <c r="X72" s="31" t="s">
        <v>43</v>
      </c>
      <c r="Y72" s="67"/>
      <c r="AA72" s="3"/>
    </row>
    <row r="73" spans="1:27" s="4" customFormat="1" ht="34.5" customHeight="1">
      <c r="A73" s="25"/>
      <c r="B73" s="25">
        <v>69</v>
      </c>
      <c r="C73" s="30" t="s">
        <v>246</v>
      </c>
      <c r="D73" s="30" t="s">
        <v>247</v>
      </c>
      <c r="E73" s="31" t="s">
        <v>48</v>
      </c>
      <c r="F73" s="30">
        <v>96</v>
      </c>
      <c r="G73" s="30" t="s">
        <v>215</v>
      </c>
      <c r="H73" s="30" t="s">
        <v>65</v>
      </c>
      <c r="I73" s="31"/>
      <c r="J73" s="31" t="s">
        <v>35</v>
      </c>
      <c r="K73" s="30">
        <f>VLOOKUP(D73,'[2]计划书'!$C$1:$W$545,8,FALSE)</f>
        <v>0</v>
      </c>
      <c r="L73" s="30" t="str">
        <f>VLOOKUP(D73,'[2]计划书'!$C$1:$W$545,9,FALSE)</f>
        <v>股份经济学</v>
      </c>
      <c r="M73" s="30" t="str">
        <f>VLOOKUP(D73,'[2]计划书'!$C$1:$W$545,10,FALSE)</f>
        <v>赵福春|李玉凤</v>
      </c>
      <c r="N73" s="30" t="str">
        <f>VLOOKUP(D73,'[2]计划书'!$C$1:$W$545,11,FALSE)</f>
        <v>农业</v>
      </c>
      <c r="O73" s="47" t="str">
        <f>VLOOKUP(D73,'[2]计划书'!$C$1:$W$545,12,FALSE)</f>
        <v>978-7-109-14807-9</v>
      </c>
      <c r="P73" s="48">
        <f>VLOOKUP(D73,'[2]计划书'!$C$1:$W$545,13,FALSE)</f>
        <v>39569</v>
      </c>
      <c r="Q73" s="31" t="s">
        <v>39</v>
      </c>
      <c r="R73" s="30" t="str">
        <f>VLOOKUP(D73,'[2]计划书'!$C$1:$W$545,15,FALSE)</f>
        <v>无</v>
      </c>
      <c r="S73" s="30" t="str">
        <f>VLOOKUP(D73,'[2]计划书'!$C$1:$W$545,16,FALSE)</f>
        <v>否</v>
      </c>
      <c r="T73" s="30">
        <f>VLOOKUP(D73,'[2]计划书'!$C$1:$W$545,17,FALSE)</f>
        <v>0</v>
      </c>
      <c r="U73" s="30" t="str">
        <f>VLOOKUP(D73,'[2]计划书'!$C$1:$W$545,18,FALSE)</f>
        <v>否</v>
      </c>
      <c r="V73" s="30" t="str">
        <f>VLOOKUP(D73,'[2]计划书'!$C$1:$W$545,19,FALSE)</f>
        <v>罗小锋</v>
      </c>
      <c r="W73" s="25"/>
      <c r="X73" s="31" t="s">
        <v>43</v>
      </c>
      <c r="Y73" s="67"/>
      <c r="AA73" s="3"/>
    </row>
    <row r="74" spans="1:27" s="4" customFormat="1" ht="57.75" customHeight="1">
      <c r="A74" s="25"/>
      <c r="B74" s="25">
        <v>70</v>
      </c>
      <c r="C74" s="30" t="s">
        <v>248</v>
      </c>
      <c r="D74" s="30" t="s">
        <v>249</v>
      </c>
      <c r="E74" s="31" t="s">
        <v>32</v>
      </c>
      <c r="F74" s="30">
        <v>72</v>
      </c>
      <c r="G74" s="30" t="s">
        <v>250</v>
      </c>
      <c r="H74" s="30" t="s">
        <v>65</v>
      </c>
      <c r="I74" s="31"/>
      <c r="J74" s="31" t="s">
        <v>35</v>
      </c>
      <c r="K74" s="30">
        <f>VLOOKUP(D74,'[2]计划书'!$C$1:$W$545,8,FALSE)</f>
        <v>0</v>
      </c>
      <c r="L74" s="30" t="str">
        <f>VLOOKUP(D74,'[2]计划书'!$C$1:$W$545,9,FALSE)</f>
        <v>财务管理学</v>
      </c>
      <c r="M74" s="30" t="str">
        <f>VLOOKUP(D74,'[2]计划书'!$C$1:$W$545,10,FALSE)</f>
        <v>王化成 刘俊彦 荆新</v>
      </c>
      <c r="N74" s="30" t="str">
        <f>VLOOKUP(D74,'[2]计划书'!$C$1:$W$545,11,FALSE)</f>
        <v>中国人民大学出版社</v>
      </c>
      <c r="O74" s="47" t="str">
        <f>VLOOKUP(D74,'[2]计划书'!$C$1:$W$545,12,FALSE)</f>
        <v>978-7-300-29391-2</v>
      </c>
      <c r="P74" s="48">
        <f>VLOOKUP(D74,'[2]计划书'!$C$1:$W$545,13,FALSE)</f>
        <v>44348</v>
      </c>
      <c r="Q74" s="31" t="s">
        <v>196</v>
      </c>
      <c r="R74" s="30" t="str">
        <f>VLOOKUP(D74,'[2]计划书'!$C$1:$W$545,15,FALSE)</f>
        <v>无</v>
      </c>
      <c r="S74" s="30" t="str">
        <f>VLOOKUP(D74,'[2]计划书'!$C$1:$W$545,16,FALSE)</f>
        <v>否</v>
      </c>
      <c r="T74" s="71" t="str">
        <f>VLOOKUP(D74,'[2]计划书'!$C$1:$W$545,17,FALSE)</f>
        <v>国家级教学成果奖，“十二五”普通高等教育本科国家级规划教材</v>
      </c>
      <c r="U74" s="30" t="str">
        <f>VLOOKUP(D74,'[2]计划书'!$C$1:$W$545,18,FALSE)</f>
        <v>否</v>
      </c>
      <c r="V74" s="30" t="str">
        <f>VLOOKUP(D74,'[2]计划书'!$C$1:$W$545,19,FALSE)</f>
        <v>包晓岚</v>
      </c>
      <c r="W74" s="25"/>
      <c r="X74" s="31" t="s">
        <v>43</v>
      </c>
      <c r="Y74" s="67"/>
      <c r="AA74" s="3"/>
    </row>
    <row r="75" spans="1:27" s="4" customFormat="1" ht="57.75" customHeight="1">
      <c r="A75" s="25"/>
      <c r="B75" s="25">
        <v>71</v>
      </c>
      <c r="C75" s="30" t="s">
        <v>248</v>
      </c>
      <c r="D75" s="30" t="s">
        <v>249</v>
      </c>
      <c r="E75" s="31" t="s">
        <v>32</v>
      </c>
      <c r="F75" s="30">
        <v>29</v>
      </c>
      <c r="G75" s="30" t="s">
        <v>192</v>
      </c>
      <c r="H75" s="30" t="s">
        <v>34</v>
      </c>
      <c r="I75" s="31"/>
      <c r="J75" s="31" t="s">
        <v>35</v>
      </c>
      <c r="K75" s="30">
        <f>VLOOKUP(D75,'[2]计划书'!$C$1:$W$545,8,FALSE)</f>
        <v>0</v>
      </c>
      <c r="L75" s="30" t="str">
        <f>VLOOKUP(D75,'[2]计划书'!$C$1:$W$545,9,FALSE)</f>
        <v>财务管理学</v>
      </c>
      <c r="M75" s="30" t="str">
        <f>VLOOKUP(D75,'[2]计划书'!$C$1:$W$545,10,FALSE)</f>
        <v>王化成 刘俊彦 荆新</v>
      </c>
      <c r="N75" s="30" t="str">
        <f>VLOOKUP(D75,'[2]计划书'!$C$1:$W$545,11,FALSE)</f>
        <v>中国人民大学出版社</v>
      </c>
      <c r="O75" s="47" t="str">
        <f>VLOOKUP(D75,'[2]计划书'!$C$1:$W$545,12,FALSE)</f>
        <v>978-7-300-29391-2</v>
      </c>
      <c r="P75" s="48">
        <f>VLOOKUP(D75,'[2]计划书'!$C$1:$W$545,13,FALSE)</f>
        <v>44348</v>
      </c>
      <c r="Q75" s="31" t="s">
        <v>196</v>
      </c>
      <c r="R75" s="30" t="str">
        <f>VLOOKUP(D75,'[2]计划书'!$C$1:$W$545,15,FALSE)</f>
        <v>无</v>
      </c>
      <c r="S75" s="30" t="str">
        <f>VLOOKUP(D75,'[2]计划书'!$C$1:$W$545,16,FALSE)</f>
        <v>否</v>
      </c>
      <c r="T75" s="71" t="str">
        <f>VLOOKUP(D75,'[2]计划书'!$C$1:$W$545,17,FALSE)</f>
        <v>国家级教学成果奖，“十二五”普通高等教育本科国家级规划教材</v>
      </c>
      <c r="U75" s="30" t="str">
        <f>VLOOKUP(D75,'[2]计划书'!$C$1:$W$545,18,FALSE)</f>
        <v>否</v>
      </c>
      <c r="V75" s="30" t="str">
        <f>VLOOKUP(D75,'[2]计划书'!$C$1:$W$545,19,FALSE)</f>
        <v>包晓岚</v>
      </c>
      <c r="W75" s="25"/>
      <c r="X75" s="31" t="s">
        <v>43</v>
      </c>
      <c r="Y75" s="67"/>
      <c r="AA75" s="3"/>
    </row>
    <row r="76" spans="1:27" s="4" customFormat="1" ht="57.75" customHeight="1">
      <c r="A76" s="25"/>
      <c r="B76" s="25">
        <v>72</v>
      </c>
      <c r="C76" s="30" t="s">
        <v>248</v>
      </c>
      <c r="D76" s="30" t="s">
        <v>249</v>
      </c>
      <c r="E76" s="31" t="s">
        <v>32</v>
      </c>
      <c r="F76" s="30">
        <v>23</v>
      </c>
      <c r="G76" s="30" t="s">
        <v>251</v>
      </c>
      <c r="H76" s="30" t="s">
        <v>65</v>
      </c>
      <c r="I76" s="31"/>
      <c r="J76" s="31" t="s">
        <v>35</v>
      </c>
      <c r="K76" s="30">
        <f>VLOOKUP(D76,'[2]计划书'!$C$1:$W$545,8,FALSE)</f>
        <v>0</v>
      </c>
      <c r="L76" s="30" t="str">
        <f>VLOOKUP(D76,'[2]计划书'!$C$1:$W$545,9,FALSE)</f>
        <v>财务管理学</v>
      </c>
      <c r="M76" s="30" t="str">
        <f>VLOOKUP(D76,'[2]计划书'!$C$1:$W$545,10,FALSE)</f>
        <v>王化成 刘俊彦 荆新</v>
      </c>
      <c r="N76" s="30" t="str">
        <f>VLOOKUP(D76,'[2]计划书'!$C$1:$W$545,11,FALSE)</f>
        <v>中国人民大学出版社</v>
      </c>
      <c r="O76" s="47" t="str">
        <f>VLOOKUP(D76,'[2]计划书'!$C$1:$W$545,12,FALSE)</f>
        <v>978-7-300-29391-2</v>
      </c>
      <c r="P76" s="48">
        <f>VLOOKUP(D76,'[2]计划书'!$C$1:$W$545,13,FALSE)</f>
        <v>44348</v>
      </c>
      <c r="Q76" s="31" t="s">
        <v>196</v>
      </c>
      <c r="R76" s="30" t="str">
        <f>VLOOKUP(D76,'[2]计划书'!$C$1:$W$545,15,FALSE)</f>
        <v>无</v>
      </c>
      <c r="S76" s="30" t="str">
        <f>VLOOKUP(D76,'[2]计划书'!$C$1:$W$545,16,FALSE)</f>
        <v>否</v>
      </c>
      <c r="T76" s="71" t="str">
        <f>VLOOKUP(D76,'[2]计划书'!$C$1:$W$545,17,FALSE)</f>
        <v>国家级教学成果奖，“十二五”普通高等教育本科国家级规划教材</v>
      </c>
      <c r="U76" s="30" t="str">
        <f>VLOOKUP(D76,'[2]计划书'!$C$1:$W$545,18,FALSE)</f>
        <v>否</v>
      </c>
      <c r="V76" s="30" t="str">
        <f>VLOOKUP(D76,'[2]计划书'!$C$1:$W$545,19,FALSE)</f>
        <v>包晓岚</v>
      </c>
      <c r="W76" s="25"/>
      <c r="X76" s="31" t="s">
        <v>43</v>
      </c>
      <c r="Y76" s="67"/>
      <c r="AA76" s="3"/>
    </row>
    <row r="77" spans="1:27" s="4" customFormat="1" ht="39" customHeight="1">
      <c r="A77" s="25"/>
      <c r="B77" s="25">
        <v>73</v>
      </c>
      <c r="C77" s="30" t="s">
        <v>252</v>
      </c>
      <c r="D77" s="30" t="s">
        <v>253</v>
      </c>
      <c r="E77" s="31" t="s">
        <v>48</v>
      </c>
      <c r="F77" s="30">
        <v>64</v>
      </c>
      <c r="G77" s="30" t="s">
        <v>162</v>
      </c>
      <c r="H77" s="30" t="s">
        <v>34</v>
      </c>
      <c r="I77" s="31"/>
      <c r="J77" s="31" t="s">
        <v>35</v>
      </c>
      <c r="K77" s="30">
        <f>VLOOKUP(D77,'[2]计划书'!$C$1:$W$545,8,FALSE)</f>
        <v>0</v>
      </c>
      <c r="L77" s="30" t="str">
        <f>VLOOKUP(D77,'[2]计划书'!$C$1:$W$545,9,FALSE)</f>
        <v>财务报表分析</v>
      </c>
      <c r="M77" s="30" t="str">
        <f>VLOOKUP(D77,'[2]计划书'!$C$1:$W$545,10,FALSE)</f>
        <v>张新民;钱爱民著</v>
      </c>
      <c r="N77" s="30" t="str">
        <f>VLOOKUP(D77,'[2]计划书'!$C$1:$W$545,11,FALSE)</f>
        <v>中国人民大学出版社</v>
      </c>
      <c r="O77" s="47" t="str">
        <f>VLOOKUP(D77,'[2]计划书'!$C$1:$W$545,12,FALSE)</f>
        <v>978-7-300-27162-0</v>
      </c>
      <c r="P77" s="48">
        <f>VLOOKUP(D77,'[2]计划书'!$C$1:$W$545,13,FALSE)</f>
        <v>43678</v>
      </c>
      <c r="Q77" s="31" t="s">
        <v>87</v>
      </c>
      <c r="R77" s="30" t="s">
        <v>40</v>
      </c>
      <c r="S77" s="30" t="str">
        <f>VLOOKUP(D77,'[2]计划书'!$C$1:$W$545,16,FALSE)</f>
        <v>否</v>
      </c>
      <c r="T77" s="30" t="str">
        <f>VLOOKUP(D77,'[2]计划书'!$C$1:$W$545,17,FALSE)</f>
        <v>教育部经济管理类核心课程教材</v>
      </c>
      <c r="U77" s="30" t="str">
        <f>VLOOKUP(D77,'[2]计划书'!$C$1:$W$545,18,FALSE)</f>
        <v>否</v>
      </c>
      <c r="V77" s="30" t="str">
        <f>VLOOKUP(D77,'[2]计划书'!$C$1:$W$545,19,FALSE)</f>
        <v>肖华芳</v>
      </c>
      <c r="W77" s="25"/>
      <c r="X77" s="31" t="s">
        <v>43</v>
      </c>
      <c r="Y77" s="67"/>
      <c r="AA77" s="3"/>
    </row>
    <row r="78" spans="1:27" s="4" customFormat="1" ht="39" customHeight="1">
      <c r="A78" s="25"/>
      <c r="B78" s="25">
        <v>74</v>
      </c>
      <c r="C78" s="30" t="s">
        <v>252</v>
      </c>
      <c r="D78" s="30" t="s">
        <v>253</v>
      </c>
      <c r="E78" s="31" t="s">
        <v>48</v>
      </c>
      <c r="F78" s="30">
        <v>63</v>
      </c>
      <c r="G78" s="30" t="s">
        <v>168</v>
      </c>
      <c r="H78" s="30" t="s">
        <v>65</v>
      </c>
      <c r="I78" s="31"/>
      <c r="J78" s="31" t="s">
        <v>35</v>
      </c>
      <c r="K78" s="30">
        <f>VLOOKUP(D78,'[2]计划书'!$C$1:$W$545,8,FALSE)</f>
        <v>0</v>
      </c>
      <c r="L78" s="30" t="str">
        <f>VLOOKUP(D78,'[2]计划书'!$C$1:$W$545,9,FALSE)</f>
        <v>财务报表分析</v>
      </c>
      <c r="M78" s="30" t="str">
        <f>VLOOKUP(D78,'[2]计划书'!$C$1:$W$545,10,FALSE)</f>
        <v>张新民;钱爱民著</v>
      </c>
      <c r="N78" s="30" t="str">
        <f>VLOOKUP(D78,'[2]计划书'!$C$1:$W$545,11,FALSE)</f>
        <v>中国人民大学出版社</v>
      </c>
      <c r="O78" s="47" t="str">
        <f>VLOOKUP(D78,'[2]计划书'!$C$1:$W$545,12,FALSE)</f>
        <v>978-7-300-27162-0</v>
      </c>
      <c r="P78" s="48">
        <f>VLOOKUP(D78,'[2]计划书'!$C$1:$W$545,13,FALSE)</f>
        <v>43678</v>
      </c>
      <c r="Q78" s="31" t="s">
        <v>87</v>
      </c>
      <c r="R78" s="30" t="s">
        <v>40</v>
      </c>
      <c r="S78" s="30" t="str">
        <f>VLOOKUP(D78,'[2]计划书'!$C$1:$W$545,16,FALSE)</f>
        <v>否</v>
      </c>
      <c r="T78" s="30" t="str">
        <f>VLOOKUP(D78,'[2]计划书'!$C$1:$W$545,17,FALSE)</f>
        <v>教育部经济管理类核心课程教材</v>
      </c>
      <c r="U78" s="30" t="str">
        <f>VLOOKUP(D78,'[2]计划书'!$C$1:$W$545,18,FALSE)</f>
        <v>否</v>
      </c>
      <c r="V78" s="30" t="str">
        <f>VLOOKUP(D78,'[2]计划书'!$C$1:$W$545,19,FALSE)</f>
        <v>肖华芳</v>
      </c>
      <c r="W78" s="25"/>
      <c r="X78" s="31" t="s">
        <v>43</v>
      </c>
      <c r="Y78" s="67"/>
      <c r="AA78" s="3"/>
    </row>
    <row r="79" spans="1:27" s="4" customFormat="1" ht="34.5" customHeight="1">
      <c r="A79" s="25"/>
      <c r="B79" s="25">
        <v>75</v>
      </c>
      <c r="C79" s="30" t="s">
        <v>254</v>
      </c>
      <c r="D79" s="30" t="s">
        <v>255</v>
      </c>
      <c r="E79" s="31" t="s">
        <v>48</v>
      </c>
      <c r="F79" s="30">
        <v>31</v>
      </c>
      <c r="G79" s="30" t="s">
        <v>155</v>
      </c>
      <c r="H79" s="30" t="s">
        <v>65</v>
      </c>
      <c r="I79" s="31"/>
      <c r="J79" s="31" t="s">
        <v>35</v>
      </c>
      <c r="K79" s="30">
        <f>VLOOKUP(D79,'[2]计划书'!$C$1:$W$545,8,FALSE)</f>
        <v>0</v>
      </c>
      <c r="L79" s="30" t="str">
        <f>VLOOKUP(D79,'[2]计划书'!$C$1:$W$545,9,FALSE)</f>
        <v>劳动经济学</v>
      </c>
      <c r="M79" s="30" t="str">
        <f>VLOOKUP(D79,'[2]计划书'!$C$1:$W$545,10,FALSE)</f>
        <v>董克用|刘昕</v>
      </c>
      <c r="N79" s="30" t="str">
        <f>VLOOKUP(D79,'[2]计划书'!$C$1:$W$545,11,FALSE)</f>
        <v>人大</v>
      </c>
      <c r="O79" s="47" t="str">
        <f>VLOOKUP(D79,'[2]计划书'!$C$1:$W$545,12,FALSE)</f>
        <v>978-7-300-12928-0</v>
      </c>
      <c r="P79" s="48">
        <v>40544</v>
      </c>
      <c r="Q79" s="31" t="s">
        <v>39</v>
      </c>
      <c r="R79" s="30" t="str">
        <f>VLOOKUP(D79,'[2]计划书'!$C$1:$W$545,15,FALSE)</f>
        <v>无</v>
      </c>
      <c r="S79" s="30" t="str">
        <f>VLOOKUP(D79,'[2]计划书'!$C$1:$W$545,16,FALSE)</f>
        <v>否</v>
      </c>
      <c r="T79" s="30">
        <f>VLOOKUP(D79,'[2]计划书'!$C$1:$W$545,17,FALSE)</f>
        <v>0</v>
      </c>
      <c r="U79" s="30" t="str">
        <f>VLOOKUP(D79,'[2]计划书'!$C$1:$W$545,18,FALSE)</f>
        <v>否</v>
      </c>
      <c r="V79" s="30" t="s">
        <v>256</v>
      </c>
      <c r="W79" s="25"/>
      <c r="X79" s="31" t="s">
        <v>43</v>
      </c>
      <c r="Y79" s="67"/>
      <c r="AA79" s="3"/>
    </row>
    <row r="80" spans="1:27" s="4" customFormat="1" ht="69" customHeight="1">
      <c r="A80" s="25"/>
      <c r="B80" s="25">
        <v>76</v>
      </c>
      <c r="C80" s="30" t="s">
        <v>257</v>
      </c>
      <c r="D80" s="30" t="s">
        <v>258</v>
      </c>
      <c r="E80" s="31" t="s">
        <v>48</v>
      </c>
      <c r="F80" s="30">
        <v>93</v>
      </c>
      <c r="G80" s="30" t="s">
        <v>216</v>
      </c>
      <c r="H80" s="30" t="s">
        <v>34</v>
      </c>
      <c r="I80" s="31"/>
      <c r="J80" s="31" t="s">
        <v>35</v>
      </c>
      <c r="K80" s="30"/>
      <c r="L80" s="30" t="str">
        <f>VLOOKUP(D80,'[2]计划书'!$C$1:$W$545,9,FALSE)</f>
        <v>农业企业经营管理学</v>
      </c>
      <c r="M80" s="30" t="str">
        <f>VLOOKUP(D80,'[2]计划书'!$C$1:$W$545,10,FALSE)</f>
        <v>蔡根女主编</v>
      </c>
      <c r="N80" s="30" t="str">
        <f>VLOOKUP(D80,'[2]计划书'!$C$1:$W$545,11,FALSE)</f>
        <v>高等教育出版社</v>
      </c>
      <c r="O80" s="47" t="str">
        <f>VLOOKUP(D80,'[2]计划书'!$C$1:$W$545,12,FALSE)</f>
        <v>978-7-04-041342-7</v>
      </c>
      <c r="P80" s="48">
        <f>VLOOKUP(D80,'[2]计划书'!$C$1:$W$545,13,FALSE)</f>
        <v>2014.11</v>
      </c>
      <c r="Q80" s="31">
        <f>VLOOKUP(D80,'[2]计划书'!$C$1:$W$545,14,FALSE)</f>
        <v>3</v>
      </c>
      <c r="R80" s="30" t="s">
        <v>40</v>
      </c>
      <c r="S80" s="30" t="str">
        <f>VLOOKUP(D80,'[2]计划书'!$C$1:$W$545,16,FALSE)</f>
        <v>否</v>
      </c>
      <c r="T80" s="58" t="s">
        <v>259</v>
      </c>
      <c r="U80" s="30" t="str">
        <f>VLOOKUP(D80,'[2]计划书'!$C$278:$W$545,18,FALSE)</f>
        <v>否</v>
      </c>
      <c r="V80" s="30" t="str">
        <f>VLOOKUP(D80,'[2]计划书'!$C$278:$W$545,19,FALSE)</f>
        <v>罗小锋</v>
      </c>
      <c r="W80" s="25"/>
      <c r="X80" s="31" t="s">
        <v>43</v>
      </c>
      <c r="Y80" s="67"/>
      <c r="AA80" s="3"/>
    </row>
    <row r="81" spans="1:27" s="4" customFormat="1" ht="34.5" customHeight="1">
      <c r="A81" s="25"/>
      <c r="B81" s="25">
        <v>77</v>
      </c>
      <c r="C81" s="30" t="s">
        <v>260</v>
      </c>
      <c r="D81" s="30" t="s">
        <v>261</v>
      </c>
      <c r="E81" s="31" t="s">
        <v>48</v>
      </c>
      <c r="F81" s="30">
        <v>30</v>
      </c>
      <c r="G81" s="30" t="s">
        <v>262</v>
      </c>
      <c r="H81" s="30" t="s">
        <v>34</v>
      </c>
      <c r="I81" s="31"/>
      <c r="J81" s="31" t="s">
        <v>35</v>
      </c>
      <c r="K81" s="30">
        <f>VLOOKUP(D81,'[2]计划书'!$C$1:$W$545,8,FALSE)</f>
        <v>0</v>
      </c>
      <c r="L81" s="30" t="str">
        <f>VLOOKUP(D81,'[2]计划书'!$C$1:$W$545,9,FALSE)</f>
        <v>期货与期权教程</v>
      </c>
      <c r="M81" s="30" t="str">
        <f>VLOOKUP(D81,'[2]计划书'!$C$1:$W$545,10,FALSE)</f>
        <v>李一智</v>
      </c>
      <c r="N81" s="30" t="str">
        <f>VLOOKUP(D81,'[2]计划书'!$C$1:$W$545,11,FALSE)</f>
        <v>清华</v>
      </c>
      <c r="O81" s="47" t="str">
        <f>VLOOKUP(D81,'[2]计划书'!$C$1:$W$545,12,FALSE)</f>
        <v>978-7-302-46142-5</v>
      </c>
      <c r="P81" s="48">
        <f>VLOOKUP(D81,'[2]计划书'!$C$1:$W$545,13,FALSE)</f>
        <v>42736</v>
      </c>
      <c r="Q81" s="31" t="s">
        <v>53</v>
      </c>
      <c r="R81" s="30" t="str">
        <f>VLOOKUP(D81,'[2]计划书'!$C$1:$W$545,15,FALSE)</f>
        <v>无</v>
      </c>
      <c r="S81" s="30" t="str">
        <f>VLOOKUP(D81,'[2]计划书'!$C$1:$W$545,16,FALSE)</f>
        <v>否</v>
      </c>
      <c r="T81" s="30">
        <f>VLOOKUP(D81,'[2]计划书'!$C$1:$W$545,17,FALSE)</f>
        <v>0</v>
      </c>
      <c r="U81" s="30" t="str">
        <f>VLOOKUP(D81,'[2]计划书'!$C$1:$W$545,18,FALSE)</f>
        <v>否</v>
      </c>
      <c r="V81" s="30" t="str">
        <f>VLOOKUP(D81,'[2]计划书'!$C$1:$W$545,19,FALSE)</f>
        <v>黄勇</v>
      </c>
      <c r="W81" s="25"/>
      <c r="X81" s="31" t="s">
        <v>43</v>
      </c>
      <c r="Y81" s="67"/>
      <c r="AA81" s="3"/>
    </row>
    <row r="82" spans="1:27" s="4" customFormat="1" ht="34.5" customHeight="1">
      <c r="A82" s="25"/>
      <c r="B82" s="25">
        <v>78</v>
      </c>
      <c r="C82" s="30" t="s">
        <v>260</v>
      </c>
      <c r="D82" s="30" t="s">
        <v>261</v>
      </c>
      <c r="E82" s="31" t="s">
        <v>48</v>
      </c>
      <c r="F82" s="30">
        <v>71</v>
      </c>
      <c r="G82" s="30" t="s">
        <v>152</v>
      </c>
      <c r="H82" s="30" t="s">
        <v>65</v>
      </c>
      <c r="I82" s="31"/>
      <c r="J82" s="31" t="s">
        <v>35</v>
      </c>
      <c r="K82" s="30">
        <f>VLOOKUP(D82,'[2]计划书'!$C$1:$W$545,8,FALSE)</f>
        <v>0</v>
      </c>
      <c r="L82" s="30" t="str">
        <f>VLOOKUP(D82,'[2]计划书'!$C$1:$W$545,9,FALSE)</f>
        <v>期货与期权教程</v>
      </c>
      <c r="M82" s="30" t="str">
        <f>VLOOKUP(D82,'[2]计划书'!$C$1:$W$545,10,FALSE)</f>
        <v>李一智</v>
      </c>
      <c r="N82" s="30" t="str">
        <f>VLOOKUP(D82,'[2]计划书'!$C$1:$W$545,11,FALSE)</f>
        <v>清华</v>
      </c>
      <c r="O82" s="47" t="str">
        <f>VLOOKUP(D82,'[2]计划书'!$C$1:$W$545,12,FALSE)</f>
        <v>978-7-302-46142-5</v>
      </c>
      <c r="P82" s="48">
        <f>VLOOKUP(D82,'[2]计划书'!$C$1:$W$545,13,FALSE)</f>
        <v>42736</v>
      </c>
      <c r="Q82" s="31" t="s">
        <v>53</v>
      </c>
      <c r="R82" s="30" t="str">
        <f>VLOOKUP(D82,'[2]计划书'!$C$1:$W$545,15,FALSE)</f>
        <v>无</v>
      </c>
      <c r="S82" s="30" t="str">
        <f>VLOOKUP(D82,'[2]计划书'!$C$1:$W$545,16,FALSE)</f>
        <v>否</v>
      </c>
      <c r="T82" s="30">
        <f>VLOOKUP(D82,'[2]计划书'!$C$1:$W$545,17,FALSE)</f>
        <v>0</v>
      </c>
      <c r="U82" s="30" t="str">
        <f>VLOOKUP(D82,'[2]计划书'!$C$1:$W$545,18,FALSE)</f>
        <v>否</v>
      </c>
      <c r="V82" s="30" t="str">
        <f>VLOOKUP(D82,'[2]计划书'!$C$1:$W$545,19,FALSE)</f>
        <v>黄勇</v>
      </c>
      <c r="W82" s="25"/>
      <c r="X82" s="31" t="s">
        <v>43</v>
      </c>
      <c r="Y82" s="67"/>
      <c r="AA82" s="3"/>
    </row>
    <row r="83" spans="1:27" s="4" customFormat="1" ht="34.5" customHeight="1">
      <c r="A83" s="25"/>
      <c r="B83" s="25">
        <v>79</v>
      </c>
      <c r="C83" s="30" t="s">
        <v>263</v>
      </c>
      <c r="D83" s="30" t="s">
        <v>239</v>
      </c>
      <c r="E83" s="31" t="s">
        <v>77</v>
      </c>
      <c r="F83" s="30">
        <v>63</v>
      </c>
      <c r="G83" s="30" t="s">
        <v>264</v>
      </c>
      <c r="H83" s="30" t="s">
        <v>65</v>
      </c>
      <c r="I83" s="31"/>
      <c r="J83" s="31" t="s">
        <v>35</v>
      </c>
      <c r="K83" s="30">
        <f>VLOOKUP(D83,'[2]计划书'!$C$1:$W$545,8,FALSE)</f>
        <v>0</v>
      </c>
      <c r="L83" s="30" t="str">
        <f>VLOOKUP(D83,'[2]计划书'!$C$1:$W$545,9,FALSE)</f>
        <v>公共财政概论</v>
      </c>
      <c r="M83" s="30" t="str">
        <f>VLOOKUP(D83,'[2]计划书'!$C$1:$W$545,10,FALSE)</f>
        <v>《公共财政概论》编写组</v>
      </c>
      <c r="N83" s="30" t="str">
        <f>VLOOKUP(D83,'[2]计划书'!$C$1:$W$545,11,FALSE)</f>
        <v>高教</v>
      </c>
      <c r="O83" s="47" t="str">
        <f>VLOOKUP(D83,'[2]计划书'!$C$1:$W$545,12,FALSE)</f>
        <v>978-7-04-052210-5</v>
      </c>
      <c r="P83" s="48">
        <f>VLOOKUP(D83,'[2]计划书'!$C$1:$W$545,13,FALSE)</f>
        <v>43678</v>
      </c>
      <c r="Q83" s="31" t="s">
        <v>39</v>
      </c>
      <c r="R83" s="30" t="str">
        <f>VLOOKUP(D83,'[2]计划书'!$C$1:$W$545,15,FALSE)</f>
        <v>是</v>
      </c>
      <c r="S83" s="30" t="str">
        <f>VLOOKUP(D83,'[2]计划书'!$C$1:$W$545,16,FALSE)</f>
        <v>否</v>
      </c>
      <c r="T83" s="30" t="str">
        <f>VLOOKUP(D83,'[2]计划书'!$C$1:$W$545,17,FALSE)</f>
        <v>马工程教材</v>
      </c>
      <c r="U83" s="30" t="str">
        <f>VLOOKUP(D83,'[2]计划书'!$C$1:$W$545,18,FALSE)</f>
        <v>否</v>
      </c>
      <c r="V83" s="30" t="str">
        <f>VLOOKUP(D83,'[2]计划书'!$C$1:$W$545,19,FALSE)</f>
        <v>陶建平</v>
      </c>
      <c r="W83" s="25"/>
      <c r="X83" s="31" t="s">
        <v>43</v>
      </c>
      <c r="Y83" s="67"/>
      <c r="AA83" s="3"/>
    </row>
    <row r="84" spans="1:27" s="4" customFormat="1" ht="34.5" customHeight="1">
      <c r="A84" s="25"/>
      <c r="B84" s="25">
        <v>80</v>
      </c>
      <c r="C84" s="30" t="s">
        <v>265</v>
      </c>
      <c r="D84" s="30" t="s">
        <v>235</v>
      </c>
      <c r="E84" s="31" t="s">
        <v>77</v>
      </c>
      <c r="F84" s="30">
        <v>71</v>
      </c>
      <c r="G84" s="30" t="s">
        <v>152</v>
      </c>
      <c r="H84" s="30" t="s">
        <v>34</v>
      </c>
      <c r="I84" s="31"/>
      <c r="J84" s="31" t="s">
        <v>35</v>
      </c>
      <c r="K84" s="30">
        <f>VLOOKUP(D84,'[2]计划书'!$C$1:$W$545,8,FALSE)</f>
        <v>0</v>
      </c>
      <c r="L84" s="30" t="str">
        <f>VLOOKUP(D84,'[2]计划书'!$C$1:$W$545,9,FALSE)</f>
        <v>公共财政概论</v>
      </c>
      <c r="M84" s="30" t="str">
        <f>VLOOKUP(D84,'[2]计划书'!$C$1:$W$545,10,FALSE)</f>
        <v>《公共财政概论》编写组</v>
      </c>
      <c r="N84" s="30" t="str">
        <f>VLOOKUP(D84,'[2]计划书'!$C$1:$W$545,11,FALSE)</f>
        <v>高教</v>
      </c>
      <c r="O84" s="47" t="str">
        <f>VLOOKUP(D84,'[2]计划书'!$C$1:$W$545,12,FALSE)</f>
        <v>978-7-04-052210-5</v>
      </c>
      <c r="P84" s="48">
        <f>VLOOKUP(D84,'[2]计划书'!$C$1:$W$545,13,FALSE)</f>
        <v>43678</v>
      </c>
      <c r="Q84" s="31" t="s">
        <v>39</v>
      </c>
      <c r="R84" s="30" t="str">
        <f>VLOOKUP(D84,'[2]计划书'!$C$1:$W$545,15,FALSE)</f>
        <v>是</v>
      </c>
      <c r="S84" s="30" t="str">
        <f>VLOOKUP(D84,'[2]计划书'!$C$1:$W$545,16,FALSE)</f>
        <v>否</v>
      </c>
      <c r="T84" s="30" t="str">
        <f>VLOOKUP(D84,'[2]计划书'!$C$1:$W$545,17,FALSE)</f>
        <v>马工程教材</v>
      </c>
      <c r="U84" s="30" t="str">
        <f>VLOOKUP(D84,'[2]计划书'!$C$1:$W$545,18,FALSE)</f>
        <v>否</v>
      </c>
      <c r="V84" s="30" t="str">
        <f>VLOOKUP(D84,'[2]计划书'!$C$1:$W$545,19,FALSE)</f>
        <v>涂涛涛</v>
      </c>
      <c r="W84" s="25"/>
      <c r="X84" s="31" t="s">
        <v>43</v>
      </c>
      <c r="Y84" s="67"/>
      <c r="AA84" s="3"/>
    </row>
    <row r="85" spans="1:27" s="4" customFormat="1" ht="34.5" customHeight="1">
      <c r="A85" s="25"/>
      <c r="B85" s="25">
        <v>81</v>
      </c>
      <c r="C85" s="30" t="s">
        <v>266</v>
      </c>
      <c r="D85" s="30" t="s">
        <v>267</v>
      </c>
      <c r="E85" s="31" t="s">
        <v>48</v>
      </c>
      <c r="F85" s="30">
        <v>30</v>
      </c>
      <c r="G85" s="30" t="s">
        <v>262</v>
      </c>
      <c r="H85" s="30" t="s">
        <v>34</v>
      </c>
      <c r="I85" s="31"/>
      <c r="J85" s="31" t="s">
        <v>35</v>
      </c>
      <c r="K85" s="30">
        <f>VLOOKUP(D85,'[2]计划书'!$C$1:$W$545,8,FALSE)</f>
        <v>0</v>
      </c>
      <c r="L85" s="30" t="str">
        <f>VLOOKUP(D85,'[2]计划书'!$C$1:$W$545,9,FALSE)</f>
        <v>国际金融</v>
      </c>
      <c r="M85" s="30" t="str">
        <f>VLOOKUP(D85,'[2]计划书'!$C$1:$W$545,10,FALSE)</f>
        <v>王晓光</v>
      </c>
      <c r="N85" s="30" t="str">
        <f>VLOOKUP(D85,'[2]计划书'!$C$1:$W$545,11,FALSE)</f>
        <v>清华</v>
      </c>
      <c r="O85" s="47" t="str">
        <f>VLOOKUP(D85,'[2]计划书'!$C$1:$W$545,12,FALSE)</f>
        <v>978-7-302-52400-7 </v>
      </c>
      <c r="P85" s="48">
        <f>VLOOKUP(D85,'[2]计划书'!$C$1:$W$545,13,FALSE)</f>
        <v>43556</v>
      </c>
      <c r="Q85" s="31" t="s">
        <v>87</v>
      </c>
      <c r="R85" s="30" t="str">
        <f>VLOOKUP(D85,'[2]计划书'!$C$1:$W$545,15,FALSE)</f>
        <v>无</v>
      </c>
      <c r="S85" s="30" t="str">
        <f>VLOOKUP(D85,'[2]计划书'!$C$1:$W$545,16,FALSE)</f>
        <v>否</v>
      </c>
      <c r="T85" s="30">
        <f>VLOOKUP(D85,'[2]计划书'!$C$1:$W$545,17,FALSE)</f>
        <v>0</v>
      </c>
      <c r="U85" s="30" t="str">
        <f>VLOOKUP(D85,'[2]计划书'!$C$1:$W$545,18,FALSE)</f>
        <v>否</v>
      </c>
      <c r="V85" s="30" t="str">
        <f>VLOOKUP(D85,'[2]计划书'!$C$1:$W$545,19,FALSE)</f>
        <v>黄勇</v>
      </c>
      <c r="W85" s="25"/>
      <c r="X85" s="31" t="s">
        <v>43</v>
      </c>
      <c r="Y85" s="67"/>
      <c r="AA85" s="3"/>
    </row>
    <row r="86" spans="1:27" s="4" customFormat="1" ht="34.5" customHeight="1">
      <c r="A86" s="25"/>
      <c r="B86" s="25">
        <v>82</v>
      </c>
      <c r="C86" s="30" t="s">
        <v>266</v>
      </c>
      <c r="D86" s="30" t="s">
        <v>267</v>
      </c>
      <c r="E86" s="31" t="s">
        <v>48</v>
      </c>
      <c r="F86" s="30">
        <v>71</v>
      </c>
      <c r="G86" s="30" t="s">
        <v>152</v>
      </c>
      <c r="H86" s="30" t="s">
        <v>65</v>
      </c>
      <c r="I86" s="31"/>
      <c r="J86" s="31" t="s">
        <v>35</v>
      </c>
      <c r="K86" s="30">
        <f>VLOOKUP(D86,'[2]计划书'!$C$1:$W$545,8,FALSE)</f>
        <v>0</v>
      </c>
      <c r="L86" s="30" t="str">
        <f>VLOOKUP(D86,'[2]计划书'!$C$1:$W$545,9,FALSE)</f>
        <v>国际金融</v>
      </c>
      <c r="M86" s="30" t="str">
        <f>VLOOKUP(D86,'[2]计划书'!$C$1:$W$545,10,FALSE)</f>
        <v>王晓光</v>
      </c>
      <c r="N86" s="30" t="str">
        <f>VLOOKUP(D86,'[2]计划书'!$C$1:$W$545,11,FALSE)</f>
        <v>清华</v>
      </c>
      <c r="O86" s="47" t="str">
        <f>VLOOKUP(D86,'[2]计划书'!$C$1:$W$545,12,FALSE)</f>
        <v>978-7-302-52400-7 </v>
      </c>
      <c r="P86" s="48">
        <f>VLOOKUP(D86,'[2]计划书'!$C$1:$W$545,13,FALSE)</f>
        <v>43556</v>
      </c>
      <c r="Q86" s="31" t="s">
        <v>87</v>
      </c>
      <c r="R86" s="30" t="str">
        <f>VLOOKUP(D86,'[2]计划书'!$C$1:$W$545,15,FALSE)</f>
        <v>无</v>
      </c>
      <c r="S86" s="30" t="str">
        <f>VLOOKUP(D86,'[2]计划书'!$C$1:$W$545,16,FALSE)</f>
        <v>否</v>
      </c>
      <c r="T86" s="30">
        <f>VLOOKUP(D86,'[2]计划书'!$C$1:$W$545,17,FALSE)</f>
        <v>0</v>
      </c>
      <c r="U86" s="30" t="str">
        <f>VLOOKUP(D86,'[2]计划书'!$C$1:$W$545,18,FALSE)</f>
        <v>否</v>
      </c>
      <c r="V86" s="30" t="str">
        <f>VLOOKUP(D86,'[2]计划书'!$C$1:$W$545,19,FALSE)</f>
        <v>黄勇</v>
      </c>
      <c r="W86" s="25"/>
      <c r="X86" s="31" t="s">
        <v>43</v>
      </c>
      <c r="Y86" s="67"/>
      <c r="AA86" s="3"/>
    </row>
    <row r="87" spans="1:27" s="4" customFormat="1" ht="34.5" customHeight="1">
      <c r="A87" s="25"/>
      <c r="B87" s="25">
        <v>83</v>
      </c>
      <c r="C87" s="30" t="s">
        <v>266</v>
      </c>
      <c r="D87" s="30" t="s">
        <v>267</v>
      </c>
      <c r="E87" s="31" t="s">
        <v>48</v>
      </c>
      <c r="F87" s="30">
        <v>76</v>
      </c>
      <c r="G87" s="30" t="s">
        <v>268</v>
      </c>
      <c r="H87" s="30" t="s">
        <v>65</v>
      </c>
      <c r="I87" s="31"/>
      <c r="J87" s="31" t="s">
        <v>35</v>
      </c>
      <c r="K87" s="30">
        <f>VLOOKUP(D87,'[2]计划书'!$C$1:$W$545,8,FALSE)</f>
        <v>0</v>
      </c>
      <c r="L87" s="30" t="str">
        <f>VLOOKUP(D87,'[2]计划书'!$C$1:$W$545,9,FALSE)</f>
        <v>国际金融</v>
      </c>
      <c r="M87" s="30" t="str">
        <f>VLOOKUP(D87,'[2]计划书'!$C$1:$W$545,10,FALSE)</f>
        <v>王晓光</v>
      </c>
      <c r="N87" s="30" t="str">
        <f>VLOOKUP(D87,'[2]计划书'!$C$1:$W$545,11,FALSE)</f>
        <v>清华</v>
      </c>
      <c r="O87" s="47" t="str">
        <f>VLOOKUP(D87,'[2]计划书'!$C$1:$W$545,12,FALSE)</f>
        <v>978-7-302-52400-7 </v>
      </c>
      <c r="P87" s="48">
        <f>VLOOKUP(D87,'[2]计划书'!$C$1:$W$545,13,FALSE)</f>
        <v>43556</v>
      </c>
      <c r="Q87" s="31" t="s">
        <v>87</v>
      </c>
      <c r="R87" s="30" t="str">
        <f>VLOOKUP(D87,'[2]计划书'!$C$1:$W$545,15,FALSE)</f>
        <v>无</v>
      </c>
      <c r="S87" s="30" t="str">
        <f>VLOOKUP(D87,'[2]计划书'!$C$1:$W$545,16,FALSE)</f>
        <v>否</v>
      </c>
      <c r="T87" s="30">
        <f>VLOOKUP(D87,'[2]计划书'!$C$1:$W$545,17,FALSE)</f>
        <v>0</v>
      </c>
      <c r="U87" s="30" t="str">
        <f>VLOOKUP(D87,'[2]计划书'!$C$1:$W$545,18,FALSE)</f>
        <v>否</v>
      </c>
      <c r="V87" s="30" t="str">
        <f>VLOOKUP(D87,'[2]计划书'!$C$1:$W$545,19,FALSE)</f>
        <v>黄勇</v>
      </c>
      <c r="W87" s="25"/>
      <c r="X87" s="31" t="s">
        <v>43</v>
      </c>
      <c r="Y87" s="67"/>
      <c r="AA87" s="3"/>
    </row>
    <row r="88" spans="1:27" s="4" customFormat="1" ht="34.5" customHeight="1">
      <c r="A88" s="25"/>
      <c r="B88" s="25">
        <v>84</v>
      </c>
      <c r="C88" s="30" t="s">
        <v>269</v>
      </c>
      <c r="D88" s="30" t="s">
        <v>270</v>
      </c>
      <c r="E88" s="31" t="s">
        <v>48</v>
      </c>
      <c r="F88" s="30">
        <v>71</v>
      </c>
      <c r="G88" s="30" t="s">
        <v>152</v>
      </c>
      <c r="H88" s="30" t="s">
        <v>65</v>
      </c>
      <c r="I88" s="31"/>
      <c r="J88" s="31" t="s">
        <v>35</v>
      </c>
      <c r="K88" s="30">
        <f>VLOOKUP(D88,'[2]计划书'!$C$1:$W$545,8,FALSE)</f>
        <v>0</v>
      </c>
      <c r="L88" s="30" t="str">
        <f>VLOOKUP(D88,'[2]计划书'!$C$1:$W$545,9,FALSE)</f>
        <v>农业政策学</v>
      </c>
      <c r="M88" s="30" t="str">
        <f>VLOOKUP(D88,'[2]计划书'!$C$1:$W$545,10,FALSE)</f>
        <v>钟甫宁</v>
      </c>
      <c r="N88" s="30" t="str">
        <f>VLOOKUP(D88,'[2]计划书'!$C$1:$W$545,11,FALSE)</f>
        <v>农业</v>
      </c>
      <c r="O88" s="47" t="str">
        <f>VLOOKUP(D88,'[2]计划书'!$C$1:$W$545,12,FALSE)</f>
        <v>978-7-109-15618-0</v>
      </c>
      <c r="P88" s="48">
        <f>VLOOKUP(D88,'[2]计划书'!$C$1:$W$545,13,FALSE)</f>
        <v>40634</v>
      </c>
      <c r="Q88" s="31" t="s">
        <v>224</v>
      </c>
      <c r="R88" s="30" t="str">
        <f>VLOOKUP(D88,'[2]计划书'!$C$1:$W$545,15,FALSE)</f>
        <v>无</v>
      </c>
      <c r="S88" s="30" t="str">
        <f>VLOOKUP(D88,'[2]计划书'!$C$1:$W$545,16,FALSE)</f>
        <v>否</v>
      </c>
      <c r="T88" s="30">
        <f>VLOOKUP(D88,'[2]计划书'!$C$1:$W$545,17,FALSE)</f>
        <v>0</v>
      </c>
      <c r="U88" s="30" t="str">
        <f>VLOOKUP(D88,'[2]计划书'!$C$1:$W$545,18,FALSE)</f>
        <v>否</v>
      </c>
      <c r="V88" s="30" t="str">
        <f>VLOOKUP(D88,'[2]计划书'!$C$1:$W$545,19,FALSE)</f>
        <v>王宏杰</v>
      </c>
      <c r="W88" s="25"/>
      <c r="X88" s="31" t="s">
        <v>43</v>
      </c>
      <c r="Y88" s="67"/>
      <c r="AA88" s="3"/>
    </row>
    <row r="89" spans="1:27" s="4" customFormat="1" ht="34.5" customHeight="1">
      <c r="A89" s="25"/>
      <c r="B89" s="25">
        <v>85</v>
      </c>
      <c r="C89" s="30" t="s">
        <v>271</v>
      </c>
      <c r="D89" s="30" t="s">
        <v>272</v>
      </c>
      <c r="E89" s="31" t="s">
        <v>48</v>
      </c>
      <c r="F89" s="30">
        <v>30</v>
      </c>
      <c r="G89" s="30" t="s">
        <v>262</v>
      </c>
      <c r="H89" s="30" t="s">
        <v>65</v>
      </c>
      <c r="I89" s="31"/>
      <c r="J89" s="31" t="s">
        <v>35</v>
      </c>
      <c r="K89" s="30">
        <f>VLOOKUP(D89,'[2]计划书'!$C$1:$W$545,8,FALSE)</f>
        <v>0</v>
      </c>
      <c r="L89" s="30" t="str">
        <f>VLOOKUP(D89,'[2]计划书'!$C$1:$W$545,9,FALSE)</f>
        <v> 国际结算</v>
      </c>
      <c r="M89" s="30" t="str">
        <f>VLOOKUP(D89,'[2]计划书'!$C$1:$W$545,10,FALSE)</f>
        <v>庞红;尹继红;沈瑞年著</v>
      </c>
      <c r="N89" s="30" t="str">
        <f>VLOOKUP(D89,'[2]计划书'!$C$1:$W$545,11,FALSE)</f>
        <v>中国人民大学出版社</v>
      </c>
      <c r="O89" s="47" t="str">
        <f>VLOOKUP(D89,'[2]计划书'!$C$1:$W$545,12,FALSE)</f>
        <v>978-7-300-27487-4</v>
      </c>
      <c r="P89" s="48">
        <v>43739</v>
      </c>
      <c r="Q89" s="31" t="s">
        <v>39</v>
      </c>
      <c r="R89" s="30" t="s">
        <v>40</v>
      </c>
      <c r="S89" s="30" t="str">
        <f>VLOOKUP(D89,'[2]计划书'!$C$1:$W$545,16,FALSE)</f>
        <v>否</v>
      </c>
      <c r="T89" s="30" t="str">
        <f>VLOOKUP(D89,'[2]计划书'!$C$1:$W$545,17,FALSE)</f>
        <v>经济管理类课程教材</v>
      </c>
      <c r="U89" s="30" t="str">
        <f>VLOOKUP(D89,'[2]计划书'!$C$1:$W$545,18,FALSE)</f>
        <v>否</v>
      </c>
      <c r="V89" s="30" t="str">
        <f>VLOOKUP(D89,'[2]计划书'!$C$1:$W$545,19,FALSE)</f>
        <v>马强</v>
      </c>
      <c r="W89" s="25"/>
      <c r="X89" s="31" t="s">
        <v>43</v>
      </c>
      <c r="Y89" s="67"/>
      <c r="AA89" s="3"/>
    </row>
    <row r="90" spans="1:27" s="4" customFormat="1" ht="34.5" customHeight="1">
      <c r="A90" s="25"/>
      <c r="B90" s="25">
        <v>86</v>
      </c>
      <c r="C90" s="30" t="s">
        <v>273</v>
      </c>
      <c r="D90" s="30" t="s">
        <v>274</v>
      </c>
      <c r="E90" s="31" t="s">
        <v>48</v>
      </c>
      <c r="F90" s="30">
        <v>30</v>
      </c>
      <c r="G90" s="30" t="s">
        <v>262</v>
      </c>
      <c r="H90" s="30" t="s">
        <v>34</v>
      </c>
      <c r="I90" s="31"/>
      <c r="J90" s="31" t="s">
        <v>35</v>
      </c>
      <c r="K90" s="30">
        <f>VLOOKUP(D90,'[2]计划书'!$C$1:$W$545,8,FALSE)</f>
        <v>0</v>
      </c>
      <c r="L90" s="30" t="str">
        <f>VLOOKUP(D90,'[2]计划书'!$C$1:$W$545,9,FALSE)</f>
        <v>中国对外贸易概论</v>
      </c>
      <c r="M90" s="30" t="str">
        <f>VLOOKUP(D90,'[2]计划书'!$C$1:$W$545,10,FALSE)</f>
        <v>邓敏;顾磊主编</v>
      </c>
      <c r="N90" s="30" t="str">
        <f>VLOOKUP(D90,'[2]计划书'!$C$1:$W$545,11,FALSE)</f>
        <v>西南财经大学出版社</v>
      </c>
      <c r="O90" s="47" t="str">
        <f>VLOOKUP(D90,'[2]计划书'!$C$1:$W$545,12,FALSE)</f>
        <v>978-7-550-42772-3</v>
      </c>
      <c r="P90" s="48">
        <v>42705</v>
      </c>
      <c r="Q90" s="31" t="s">
        <v>39</v>
      </c>
      <c r="R90" s="30" t="s">
        <v>40</v>
      </c>
      <c r="S90" s="30" t="str">
        <f>VLOOKUP(D90,'[2]计划书'!$C$1:$W$545,16,FALSE)</f>
        <v>否</v>
      </c>
      <c r="T90" s="30">
        <f>VLOOKUP(D90,'[2]计划书'!$C$1:$W$545,17,FALSE)</f>
        <v>0</v>
      </c>
      <c r="U90" s="30" t="str">
        <f>VLOOKUP(D90,'[2]计划书'!$C$1:$W$545,18,FALSE)</f>
        <v>否</v>
      </c>
      <c r="V90" s="30" t="str">
        <f>VLOOKUP(D90,'[2]计划书'!$C$1:$W$545,19,FALSE)</f>
        <v>秦臻</v>
      </c>
      <c r="W90" s="25"/>
      <c r="X90" s="31" t="s">
        <v>43</v>
      </c>
      <c r="Y90" s="67"/>
      <c r="AA90" s="3"/>
    </row>
    <row r="91" spans="1:27" s="4" customFormat="1" ht="34.5" customHeight="1">
      <c r="A91" s="25"/>
      <c r="B91" s="25">
        <v>87</v>
      </c>
      <c r="C91" s="30" t="s">
        <v>273</v>
      </c>
      <c r="D91" s="30" t="s">
        <v>274</v>
      </c>
      <c r="E91" s="31" t="s">
        <v>48</v>
      </c>
      <c r="F91" s="30">
        <v>30</v>
      </c>
      <c r="G91" s="30" t="s">
        <v>213</v>
      </c>
      <c r="H91" s="30" t="s">
        <v>65</v>
      </c>
      <c r="I91" s="31"/>
      <c r="J91" s="31" t="s">
        <v>35</v>
      </c>
      <c r="K91" s="30">
        <f>VLOOKUP(D91,'[2]计划书'!$C$1:$W$545,8,FALSE)</f>
        <v>0</v>
      </c>
      <c r="L91" s="30" t="str">
        <f>VLOOKUP(D91,'[2]计划书'!$C$1:$W$545,9,FALSE)</f>
        <v>中国对外贸易概论</v>
      </c>
      <c r="M91" s="30" t="str">
        <f>VLOOKUP(D91,'[2]计划书'!$C$1:$W$545,10,FALSE)</f>
        <v>邓敏;顾磊主编</v>
      </c>
      <c r="N91" s="30" t="str">
        <f>VLOOKUP(D91,'[2]计划书'!$C$1:$W$545,11,FALSE)</f>
        <v>西南财经大学出版社</v>
      </c>
      <c r="O91" s="47" t="str">
        <f>VLOOKUP(D91,'[2]计划书'!$C$1:$W$545,12,FALSE)</f>
        <v>978-7-550-42772-3</v>
      </c>
      <c r="P91" s="48">
        <v>42705</v>
      </c>
      <c r="Q91" s="31" t="s">
        <v>39</v>
      </c>
      <c r="R91" s="30" t="s">
        <v>40</v>
      </c>
      <c r="S91" s="30" t="str">
        <f>VLOOKUP(D91,'[2]计划书'!$C$1:$W$545,16,FALSE)</f>
        <v>否</v>
      </c>
      <c r="T91" s="30">
        <f>VLOOKUP(D91,'[2]计划书'!$C$1:$W$545,17,FALSE)</f>
        <v>0</v>
      </c>
      <c r="U91" s="30" t="str">
        <f>VLOOKUP(D91,'[2]计划书'!$C$1:$W$545,18,FALSE)</f>
        <v>否</v>
      </c>
      <c r="V91" s="30" t="str">
        <f>VLOOKUP(D91,'[2]计划书'!$C$1:$W$545,19,FALSE)</f>
        <v>秦臻</v>
      </c>
      <c r="W91" s="25"/>
      <c r="X91" s="31" t="s">
        <v>43</v>
      </c>
      <c r="Y91" s="67"/>
      <c r="AA91" s="3"/>
    </row>
    <row r="92" spans="1:27" s="4" customFormat="1" ht="34.5" customHeight="1">
      <c r="A92" s="25"/>
      <c r="B92" s="25">
        <v>88</v>
      </c>
      <c r="C92" s="30" t="s">
        <v>275</v>
      </c>
      <c r="D92" s="30" t="s">
        <v>276</v>
      </c>
      <c r="E92" s="31" t="s">
        <v>48</v>
      </c>
      <c r="F92" s="30">
        <v>30</v>
      </c>
      <c r="G92" s="30" t="s">
        <v>262</v>
      </c>
      <c r="H92" s="30" t="s">
        <v>65</v>
      </c>
      <c r="I92" s="31"/>
      <c r="J92" s="31" t="s">
        <v>35</v>
      </c>
      <c r="K92" s="30">
        <f>VLOOKUP(D92,'[2]计划书'!$C$1:$W$545,8,FALSE)</f>
        <v>0</v>
      </c>
      <c r="L92" s="30" t="str">
        <f>VLOOKUP(D92,'[2]计划书'!$C$1:$W$545,9,FALSE)</f>
        <v>新制度经济学</v>
      </c>
      <c r="M92" s="30" t="str">
        <f>VLOOKUP(D92,'[2]计划书'!$C$1:$W$545,10,FALSE)</f>
        <v>卢现祥，朱巧玲</v>
      </c>
      <c r="N92" s="30" t="str">
        <f>VLOOKUP(D92,'[2]计划书'!$C$1:$W$545,11,FALSE)</f>
        <v>北京大学出版社</v>
      </c>
      <c r="O92" s="47" t="str">
        <f>VLOOKUP(D92,'[2]计划书'!$C$1:$W$545,12,FALSE)</f>
        <v>978-7-30-131746-4</v>
      </c>
      <c r="P92" s="48">
        <f>VLOOKUP(D92,'[2]计划书'!$C$1:$W$545,13,FALSE)</f>
        <v>44166</v>
      </c>
      <c r="Q92" s="31" t="s">
        <v>224</v>
      </c>
      <c r="R92" s="30" t="str">
        <f>VLOOKUP(D92,'[2]计划书'!$C$1:$W$545,15,FALSE)</f>
        <v>无</v>
      </c>
      <c r="S92" s="30" t="str">
        <f>VLOOKUP(D92,'[2]计划书'!$C$1:$W$545,16,FALSE)</f>
        <v>否</v>
      </c>
      <c r="T92" s="30">
        <f>VLOOKUP(D92,'[2]计划书'!$C$1:$W$545,17,FALSE)</f>
        <v>0</v>
      </c>
      <c r="U92" s="30" t="str">
        <f>VLOOKUP(D92,'[2]计划书'!$C$1:$W$545,18,FALSE)</f>
        <v>否</v>
      </c>
      <c r="V92" s="30" t="str">
        <f>VLOOKUP(D92,'[2]计划书'!$C$1:$W$545,19,FALSE)</f>
        <v>章胜勇</v>
      </c>
      <c r="W92" s="25"/>
      <c r="X92" s="31" t="s">
        <v>43</v>
      </c>
      <c r="Y92" s="67"/>
      <c r="AA92" s="3"/>
    </row>
    <row r="93" spans="1:27" s="4" customFormat="1" ht="34.5" customHeight="1">
      <c r="A93" s="25"/>
      <c r="B93" s="25">
        <v>89</v>
      </c>
      <c r="C93" s="30" t="s">
        <v>275</v>
      </c>
      <c r="D93" s="30" t="s">
        <v>276</v>
      </c>
      <c r="E93" s="31" t="s">
        <v>48</v>
      </c>
      <c r="F93" s="30">
        <v>71</v>
      </c>
      <c r="G93" s="30" t="s">
        <v>152</v>
      </c>
      <c r="H93" s="30" t="s">
        <v>65</v>
      </c>
      <c r="I93" s="31"/>
      <c r="J93" s="31" t="s">
        <v>35</v>
      </c>
      <c r="K93" s="30">
        <f>VLOOKUP(D93,'[2]计划书'!$C$1:$W$545,8,FALSE)</f>
        <v>0</v>
      </c>
      <c r="L93" s="30" t="str">
        <f>VLOOKUP(D93,'[2]计划书'!$C$1:$W$545,9,FALSE)</f>
        <v>新制度经济学</v>
      </c>
      <c r="M93" s="30" t="str">
        <f>VLOOKUP(D93,'[2]计划书'!$C$1:$W$545,10,FALSE)</f>
        <v>卢现祥，朱巧玲</v>
      </c>
      <c r="N93" s="30" t="str">
        <f>VLOOKUP(D93,'[2]计划书'!$C$1:$W$545,11,FALSE)</f>
        <v>北京大学出版社</v>
      </c>
      <c r="O93" s="47" t="str">
        <f>VLOOKUP(D93,'[2]计划书'!$C$1:$W$545,12,FALSE)</f>
        <v>978-7-30-131746-4</v>
      </c>
      <c r="P93" s="48">
        <f>VLOOKUP(D93,'[2]计划书'!$C$1:$W$545,13,FALSE)</f>
        <v>44166</v>
      </c>
      <c r="Q93" s="31" t="s">
        <v>224</v>
      </c>
      <c r="R93" s="30" t="str">
        <f>VLOOKUP(D93,'[2]计划书'!$C$1:$W$545,15,FALSE)</f>
        <v>无</v>
      </c>
      <c r="S93" s="30" t="str">
        <f>VLOOKUP(D93,'[2]计划书'!$C$1:$W$545,16,FALSE)</f>
        <v>否</v>
      </c>
      <c r="T93" s="30">
        <f>VLOOKUP(D93,'[2]计划书'!$C$1:$W$545,17,FALSE)</f>
        <v>0</v>
      </c>
      <c r="U93" s="30" t="str">
        <f>VLOOKUP(D93,'[2]计划书'!$C$1:$W$545,18,FALSE)</f>
        <v>否</v>
      </c>
      <c r="V93" s="30" t="str">
        <f>VLOOKUP(D93,'[2]计划书'!$C$1:$W$545,19,FALSE)</f>
        <v>章胜勇</v>
      </c>
      <c r="W93" s="25"/>
      <c r="X93" s="31" t="s">
        <v>43</v>
      </c>
      <c r="Y93" s="67"/>
      <c r="AA93" s="3"/>
    </row>
    <row r="94" spans="1:27" s="4" customFormat="1" ht="34.5" customHeight="1">
      <c r="A94" s="25"/>
      <c r="B94" s="25">
        <v>90</v>
      </c>
      <c r="C94" s="30" t="s">
        <v>277</v>
      </c>
      <c r="D94" s="30" t="s">
        <v>278</v>
      </c>
      <c r="E94" s="31" t="s">
        <v>48</v>
      </c>
      <c r="F94" s="30">
        <v>64</v>
      </c>
      <c r="G94" s="30" t="s">
        <v>162</v>
      </c>
      <c r="H94" s="30" t="s">
        <v>65</v>
      </c>
      <c r="I94" s="31"/>
      <c r="J94" s="31" t="s">
        <v>35</v>
      </c>
      <c r="K94" s="30">
        <f>VLOOKUP(D94,'[2]计划书'!$C$1:$W$545,8,FALSE)</f>
        <v>0</v>
      </c>
      <c r="L94" s="30" t="str">
        <f>VLOOKUP(D94,'[2]计划书'!$C$1:$W$545,9,FALSE)</f>
        <v>商务谈判</v>
      </c>
      <c r="M94" s="30" t="str">
        <f>VLOOKUP(D94,'[2]计划书'!$C$1:$W$545,10,FALSE)</f>
        <v>樊建廷</v>
      </c>
      <c r="N94" s="30" t="str">
        <f>VLOOKUP(D94,'[2]计划书'!$C$1:$W$545,11,FALSE)</f>
        <v>东北财大</v>
      </c>
      <c r="O94" s="47" t="str">
        <f>VLOOKUP(D94,'[2]计划书'!$C$1:$W$545,12,FALSE)</f>
        <v>978-7-5654-3093-0</v>
      </c>
      <c r="P94" s="48">
        <f>VLOOKUP(D94,'[2]计划书'!$C$1:$W$545,13,FALSE)</f>
        <v>42856</v>
      </c>
      <c r="Q94" s="31" t="s">
        <v>87</v>
      </c>
      <c r="R94" s="30" t="str">
        <f>VLOOKUP(D94,'[2]计划书'!$C$1:$W$545,15,FALSE)</f>
        <v>无</v>
      </c>
      <c r="S94" s="30" t="str">
        <f>VLOOKUP(D94,'[2]计划书'!$C$1:$W$545,16,FALSE)</f>
        <v>否</v>
      </c>
      <c r="T94" s="30">
        <f>VLOOKUP(D94,'[2]计划书'!$C$1:$W$545,17,FALSE)</f>
        <v>0</v>
      </c>
      <c r="U94" s="30" t="str">
        <f>VLOOKUP(D94,'[2]计划书'!$C$1:$W$545,18,FALSE)</f>
        <v>否</v>
      </c>
      <c r="V94" s="30" t="str">
        <f>VLOOKUP(D94,'[2]计划书'!$C$1:$W$545,19,FALSE)</f>
        <v>马强</v>
      </c>
      <c r="W94" s="25"/>
      <c r="X94" s="31" t="s">
        <v>43</v>
      </c>
      <c r="Y94" s="67"/>
      <c r="AA94" s="3"/>
    </row>
    <row r="95" spans="1:27" s="4" customFormat="1" ht="34.5" customHeight="1">
      <c r="A95" s="25"/>
      <c r="B95" s="25">
        <v>91</v>
      </c>
      <c r="C95" s="30" t="s">
        <v>277</v>
      </c>
      <c r="D95" s="30" t="s">
        <v>278</v>
      </c>
      <c r="E95" s="31" t="s">
        <v>48</v>
      </c>
      <c r="F95" s="30">
        <v>30</v>
      </c>
      <c r="G95" s="30" t="s">
        <v>262</v>
      </c>
      <c r="H95" s="30" t="s">
        <v>65</v>
      </c>
      <c r="I95" s="31"/>
      <c r="J95" s="31" t="s">
        <v>35</v>
      </c>
      <c r="K95" s="30">
        <f>VLOOKUP(D95,'[2]计划书'!$C$1:$W$545,8,FALSE)</f>
        <v>0</v>
      </c>
      <c r="L95" s="30" t="str">
        <f>VLOOKUP(D95,'[2]计划书'!$C$1:$W$545,9,FALSE)</f>
        <v>商务谈判</v>
      </c>
      <c r="M95" s="30" t="str">
        <f>VLOOKUP(D95,'[2]计划书'!$C$1:$W$545,10,FALSE)</f>
        <v>樊建廷</v>
      </c>
      <c r="N95" s="30" t="str">
        <f>VLOOKUP(D95,'[2]计划书'!$C$1:$W$545,11,FALSE)</f>
        <v>东北财大</v>
      </c>
      <c r="O95" s="47" t="str">
        <f>VLOOKUP(D95,'[2]计划书'!$C$1:$W$545,12,FALSE)</f>
        <v>978-7-5654-3093-0</v>
      </c>
      <c r="P95" s="48">
        <f>VLOOKUP(D95,'[2]计划书'!$C$1:$W$545,13,FALSE)</f>
        <v>42856</v>
      </c>
      <c r="Q95" s="31" t="s">
        <v>87</v>
      </c>
      <c r="R95" s="30" t="str">
        <f>VLOOKUP(D95,'[2]计划书'!$C$1:$W$545,15,FALSE)</f>
        <v>无</v>
      </c>
      <c r="S95" s="30" t="str">
        <f>VLOOKUP(D95,'[2]计划书'!$C$1:$W$545,16,FALSE)</f>
        <v>否</v>
      </c>
      <c r="T95" s="30">
        <f>VLOOKUP(D95,'[2]计划书'!$C$1:$W$545,17,FALSE)</f>
        <v>0</v>
      </c>
      <c r="U95" s="30" t="str">
        <f>VLOOKUP(D95,'[2]计划书'!$C$1:$W$545,18,FALSE)</f>
        <v>否</v>
      </c>
      <c r="V95" s="30" t="str">
        <f>VLOOKUP(D95,'[2]计划书'!$C$1:$W$545,19,FALSE)</f>
        <v>马强</v>
      </c>
      <c r="W95" s="25"/>
      <c r="X95" s="31" t="s">
        <v>43</v>
      </c>
      <c r="Y95" s="67"/>
      <c r="AA95" s="3"/>
    </row>
    <row r="96" spans="1:27" s="4" customFormat="1" ht="34.5" customHeight="1">
      <c r="A96" s="25"/>
      <c r="B96" s="25">
        <v>92</v>
      </c>
      <c r="C96" s="30" t="s">
        <v>277</v>
      </c>
      <c r="D96" s="30" t="s">
        <v>278</v>
      </c>
      <c r="E96" s="31" t="s">
        <v>48</v>
      </c>
      <c r="F96" s="30">
        <v>63</v>
      </c>
      <c r="G96" s="30" t="s">
        <v>168</v>
      </c>
      <c r="H96" s="30" t="s">
        <v>65</v>
      </c>
      <c r="I96" s="31"/>
      <c r="J96" s="31" t="s">
        <v>35</v>
      </c>
      <c r="K96" s="30">
        <f>VLOOKUP(D96,'[2]计划书'!$C$1:$W$545,8,FALSE)</f>
        <v>0</v>
      </c>
      <c r="L96" s="30" t="str">
        <f>VLOOKUP(D96,'[2]计划书'!$C$1:$W$545,9,FALSE)</f>
        <v>商务谈判</v>
      </c>
      <c r="M96" s="30" t="str">
        <f>VLOOKUP(D96,'[2]计划书'!$C$1:$W$545,10,FALSE)</f>
        <v>樊建廷</v>
      </c>
      <c r="N96" s="30" t="str">
        <f>VLOOKUP(D96,'[2]计划书'!$C$1:$W$545,11,FALSE)</f>
        <v>东北财大</v>
      </c>
      <c r="O96" s="47" t="str">
        <f>VLOOKUP(D96,'[2]计划书'!$C$1:$W$545,12,FALSE)</f>
        <v>978-7-5654-3093-0</v>
      </c>
      <c r="P96" s="48">
        <f>VLOOKUP(D96,'[2]计划书'!$C$1:$W$545,13,FALSE)</f>
        <v>42856</v>
      </c>
      <c r="Q96" s="31" t="s">
        <v>87</v>
      </c>
      <c r="R96" s="30" t="str">
        <f>VLOOKUP(D96,'[2]计划书'!$C$1:$W$545,15,FALSE)</f>
        <v>无</v>
      </c>
      <c r="S96" s="30" t="str">
        <f>VLOOKUP(D96,'[2]计划书'!$C$1:$W$545,16,FALSE)</f>
        <v>否</v>
      </c>
      <c r="T96" s="30">
        <f>VLOOKUP(D96,'[2]计划书'!$C$1:$W$545,17,FALSE)</f>
        <v>0</v>
      </c>
      <c r="U96" s="30" t="str">
        <f>VLOOKUP(D96,'[2]计划书'!$C$1:$W$545,18,FALSE)</f>
        <v>否</v>
      </c>
      <c r="V96" s="30" t="str">
        <f>VLOOKUP(D96,'[2]计划书'!$C$1:$W$545,19,FALSE)</f>
        <v>马强</v>
      </c>
      <c r="W96" s="25"/>
      <c r="X96" s="31" t="s">
        <v>43</v>
      </c>
      <c r="Y96" s="67"/>
      <c r="AA96" s="3"/>
    </row>
    <row r="97" spans="1:27" s="4" customFormat="1" ht="34.5" customHeight="1">
      <c r="A97" s="25"/>
      <c r="B97" s="25">
        <v>93</v>
      </c>
      <c r="C97" s="30" t="s">
        <v>277</v>
      </c>
      <c r="D97" s="30" t="s">
        <v>278</v>
      </c>
      <c r="E97" s="31" t="s">
        <v>48</v>
      </c>
      <c r="F97" s="30">
        <v>63</v>
      </c>
      <c r="G97" s="30" t="s">
        <v>264</v>
      </c>
      <c r="H97" s="30" t="s">
        <v>65</v>
      </c>
      <c r="I97" s="31"/>
      <c r="J97" s="31" t="s">
        <v>35</v>
      </c>
      <c r="K97" s="30">
        <f>VLOOKUP(D97,'[2]计划书'!$C$1:$W$545,8,FALSE)</f>
        <v>0</v>
      </c>
      <c r="L97" s="30" t="str">
        <f>VLOOKUP(D97,'[2]计划书'!$C$1:$W$545,9,FALSE)</f>
        <v>商务谈判</v>
      </c>
      <c r="M97" s="30" t="str">
        <f>VLOOKUP(D97,'[2]计划书'!$C$1:$W$545,10,FALSE)</f>
        <v>樊建廷</v>
      </c>
      <c r="N97" s="30" t="str">
        <f>VLOOKUP(D97,'[2]计划书'!$C$1:$W$545,11,FALSE)</f>
        <v>东北财大</v>
      </c>
      <c r="O97" s="47" t="str">
        <f>VLOOKUP(D97,'[2]计划书'!$C$1:$W$545,12,FALSE)</f>
        <v>978-7-5654-3093-0</v>
      </c>
      <c r="P97" s="48">
        <f>VLOOKUP(D97,'[2]计划书'!$C$1:$W$545,13,FALSE)</f>
        <v>42856</v>
      </c>
      <c r="Q97" s="31" t="s">
        <v>87</v>
      </c>
      <c r="R97" s="30" t="str">
        <f>VLOOKUP(D97,'[2]计划书'!$C$1:$W$545,15,FALSE)</f>
        <v>无</v>
      </c>
      <c r="S97" s="30" t="str">
        <f>VLOOKUP(D97,'[2]计划书'!$C$1:$W$545,16,FALSE)</f>
        <v>否</v>
      </c>
      <c r="T97" s="30">
        <f>VLOOKUP(D97,'[2]计划书'!$C$1:$W$545,17,FALSE)</f>
        <v>0</v>
      </c>
      <c r="U97" s="30" t="str">
        <f>VLOOKUP(D97,'[2]计划书'!$C$1:$W$545,18,FALSE)</f>
        <v>否</v>
      </c>
      <c r="V97" s="30" t="str">
        <f>VLOOKUP(D97,'[2]计划书'!$C$1:$W$545,19,FALSE)</f>
        <v>马强</v>
      </c>
      <c r="W97" s="25"/>
      <c r="X97" s="31" t="s">
        <v>43</v>
      </c>
      <c r="Y97" s="67"/>
      <c r="AA97" s="3"/>
    </row>
    <row r="98" spans="1:27" s="4" customFormat="1" ht="34.5" customHeight="1">
      <c r="A98" s="25"/>
      <c r="B98" s="25">
        <v>94</v>
      </c>
      <c r="C98" s="30" t="s">
        <v>277</v>
      </c>
      <c r="D98" s="30" t="s">
        <v>278</v>
      </c>
      <c r="E98" s="31" t="s">
        <v>48</v>
      </c>
      <c r="F98" s="30">
        <v>71</v>
      </c>
      <c r="G98" s="30" t="s">
        <v>152</v>
      </c>
      <c r="H98" s="30" t="s">
        <v>65</v>
      </c>
      <c r="I98" s="31"/>
      <c r="J98" s="31" t="s">
        <v>35</v>
      </c>
      <c r="K98" s="30">
        <f>VLOOKUP(D98,'[2]计划书'!$C$1:$W$545,8,FALSE)</f>
        <v>0</v>
      </c>
      <c r="L98" s="30" t="str">
        <f>VLOOKUP(D98,'[2]计划书'!$C$1:$W$545,9,FALSE)</f>
        <v>商务谈判</v>
      </c>
      <c r="M98" s="30" t="str">
        <f>VLOOKUP(D98,'[2]计划书'!$C$1:$W$545,10,FALSE)</f>
        <v>樊建廷</v>
      </c>
      <c r="N98" s="30" t="str">
        <f>VLOOKUP(D98,'[2]计划书'!$C$1:$W$545,11,FALSE)</f>
        <v>东北财大</v>
      </c>
      <c r="O98" s="47" t="str">
        <f>VLOOKUP(D98,'[2]计划书'!$C$1:$W$545,12,FALSE)</f>
        <v>978-7-5654-3093-0</v>
      </c>
      <c r="P98" s="48">
        <f>VLOOKUP(D98,'[2]计划书'!$C$1:$W$545,13,FALSE)</f>
        <v>42856</v>
      </c>
      <c r="Q98" s="31" t="s">
        <v>87</v>
      </c>
      <c r="R98" s="30" t="str">
        <f>VLOOKUP(D98,'[2]计划书'!$C$1:$W$545,15,FALSE)</f>
        <v>无</v>
      </c>
      <c r="S98" s="30" t="str">
        <f>VLOOKUP(D98,'[2]计划书'!$C$1:$W$545,16,FALSE)</f>
        <v>否</v>
      </c>
      <c r="T98" s="30">
        <f>VLOOKUP(D98,'[2]计划书'!$C$1:$W$545,17,FALSE)</f>
        <v>0</v>
      </c>
      <c r="U98" s="30" t="str">
        <f>VLOOKUP(D98,'[2]计划书'!$C$1:$W$545,18,FALSE)</f>
        <v>否</v>
      </c>
      <c r="V98" s="30" t="str">
        <f>VLOOKUP(D98,'[2]计划书'!$C$1:$W$545,19,FALSE)</f>
        <v>马强</v>
      </c>
      <c r="W98" s="25"/>
      <c r="X98" s="31" t="s">
        <v>43</v>
      </c>
      <c r="Y98" s="67"/>
      <c r="AA98" s="3"/>
    </row>
    <row r="99" spans="1:27" s="4" customFormat="1" ht="34.5" customHeight="1">
      <c r="A99" s="25"/>
      <c r="B99" s="25">
        <v>95</v>
      </c>
      <c r="C99" s="30" t="s">
        <v>277</v>
      </c>
      <c r="D99" s="30" t="s">
        <v>278</v>
      </c>
      <c r="E99" s="31" t="s">
        <v>48</v>
      </c>
      <c r="F99" s="30">
        <v>60</v>
      </c>
      <c r="G99" s="30" t="s">
        <v>178</v>
      </c>
      <c r="H99" s="30" t="s">
        <v>65</v>
      </c>
      <c r="I99" s="31"/>
      <c r="J99" s="31" t="s">
        <v>35</v>
      </c>
      <c r="K99" s="30">
        <f>VLOOKUP(D99,'[2]计划书'!$C$1:$W$545,8,FALSE)</f>
        <v>0</v>
      </c>
      <c r="L99" s="30" t="str">
        <f>VLOOKUP(D99,'[2]计划书'!$C$1:$W$545,9,FALSE)</f>
        <v>商务谈判</v>
      </c>
      <c r="M99" s="30" t="str">
        <f>VLOOKUP(D99,'[2]计划书'!$C$1:$W$545,10,FALSE)</f>
        <v>樊建廷</v>
      </c>
      <c r="N99" s="30" t="str">
        <f>VLOOKUP(D99,'[2]计划书'!$C$1:$W$545,11,FALSE)</f>
        <v>东北财大</v>
      </c>
      <c r="O99" s="47" t="str">
        <f>VLOOKUP(D99,'[2]计划书'!$C$1:$W$545,12,FALSE)</f>
        <v>978-7-5654-3093-0</v>
      </c>
      <c r="P99" s="48">
        <f>VLOOKUP(D99,'[2]计划书'!$C$1:$W$545,13,FALSE)</f>
        <v>42856</v>
      </c>
      <c r="Q99" s="31" t="s">
        <v>87</v>
      </c>
      <c r="R99" s="30" t="str">
        <f>VLOOKUP(D99,'[2]计划书'!$C$1:$W$545,15,FALSE)</f>
        <v>无</v>
      </c>
      <c r="S99" s="30" t="str">
        <f>VLOOKUP(D99,'[2]计划书'!$C$1:$W$545,16,FALSE)</f>
        <v>否</v>
      </c>
      <c r="T99" s="30">
        <f>VLOOKUP(D99,'[2]计划书'!$C$1:$W$545,17,FALSE)</f>
        <v>0</v>
      </c>
      <c r="U99" s="30" t="str">
        <f>VLOOKUP(D99,'[2]计划书'!$C$1:$W$545,18,FALSE)</f>
        <v>否</v>
      </c>
      <c r="V99" s="30" t="str">
        <f>VLOOKUP(D99,'[2]计划书'!$C$1:$W$545,19,FALSE)</f>
        <v>马强</v>
      </c>
      <c r="W99" s="25"/>
      <c r="X99" s="31" t="s">
        <v>43</v>
      </c>
      <c r="Y99" s="67"/>
      <c r="AA99" s="3"/>
    </row>
    <row r="100" spans="1:27" s="4" customFormat="1" ht="34.5" customHeight="1">
      <c r="A100" s="25"/>
      <c r="B100" s="25">
        <v>96</v>
      </c>
      <c r="C100" s="30" t="s">
        <v>277</v>
      </c>
      <c r="D100" s="30" t="s">
        <v>278</v>
      </c>
      <c r="E100" s="31" t="s">
        <v>48</v>
      </c>
      <c r="F100" s="30">
        <v>129</v>
      </c>
      <c r="G100" s="30" t="s">
        <v>279</v>
      </c>
      <c r="H100" s="30" t="s">
        <v>65</v>
      </c>
      <c r="I100" s="31"/>
      <c r="J100" s="31" t="s">
        <v>35</v>
      </c>
      <c r="K100" s="30">
        <f>VLOOKUP(D100,'[2]计划书'!$C$1:$W$545,8,FALSE)</f>
        <v>0</v>
      </c>
      <c r="L100" s="30" t="str">
        <f>VLOOKUP(D100,'[2]计划书'!$C$1:$W$545,9,FALSE)</f>
        <v>商务谈判</v>
      </c>
      <c r="M100" s="30" t="str">
        <f>VLOOKUP(D100,'[2]计划书'!$C$1:$W$545,10,FALSE)</f>
        <v>樊建廷</v>
      </c>
      <c r="N100" s="30" t="str">
        <f>VLOOKUP(D100,'[2]计划书'!$C$1:$W$545,11,FALSE)</f>
        <v>东北财大</v>
      </c>
      <c r="O100" s="47" t="str">
        <f>VLOOKUP(D100,'[2]计划书'!$C$1:$W$545,12,FALSE)</f>
        <v>978-7-5654-3093-0</v>
      </c>
      <c r="P100" s="48">
        <f>VLOOKUP(D100,'[2]计划书'!$C$1:$W$545,13,FALSE)</f>
        <v>42856</v>
      </c>
      <c r="Q100" s="31" t="s">
        <v>87</v>
      </c>
      <c r="R100" s="30" t="str">
        <f>VLOOKUP(D100,'[2]计划书'!$C$1:$W$545,15,FALSE)</f>
        <v>无</v>
      </c>
      <c r="S100" s="30" t="str">
        <f>VLOOKUP(D100,'[2]计划书'!$C$1:$W$545,16,FALSE)</f>
        <v>否</v>
      </c>
      <c r="T100" s="30">
        <f>VLOOKUP(D100,'[2]计划书'!$C$1:$W$545,17,FALSE)</f>
        <v>0</v>
      </c>
      <c r="U100" s="30" t="str">
        <f>VLOOKUP(D100,'[2]计划书'!$C$1:$W$545,18,FALSE)</f>
        <v>否</v>
      </c>
      <c r="V100" s="30" t="str">
        <f>VLOOKUP(D100,'[2]计划书'!$C$1:$W$545,19,FALSE)</f>
        <v>马强</v>
      </c>
      <c r="W100" s="25"/>
      <c r="X100" s="31" t="s">
        <v>43</v>
      </c>
      <c r="Y100" s="67"/>
      <c r="AA100" s="3"/>
    </row>
    <row r="101" spans="1:27" s="4" customFormat="1" ht="34.5" customHeight="1">
      <c r="A101" s="25"/>
      <c r="B101" s="25">
        <v>97</v>
      </c>
      <c r="C101" s="30" t="s">
        <v>280</v>
      </c>
      <c r="D101" s="30" t="s">
        <v>261</v>
      </c>
      <c r="E101" s="31" t="s">
        <v>48</v>
      </c>
      <c r="F101" s="30">
        <v>63</v>
      </c>
      <c r="G101" s="30" t="s">
        <v>147</v>
      </c>
      <c r="H101" s="30" t="s">
        <v>65</v>
      </c>
      <c r="I101" s="31"/>
      <c r="J101" s="31" t="s">
        <v>35</v>
      </c>
      <c r="K101" s="70">
        <f>VLOOKUP(D101,'[2]计划书'!$C$1:$W$545,8,FALSE)</f>
        <v>0</v>
      </c>
      <c r="L101" s="30" t="str">
        <f>VLOOKUP(D101,'[2]计划书'!$C$1:$W$545,9,FALSE)</f>
        <v>期货与期权教程</v>
      </c>
      <c r="M101" s="30" t="str">
        <f>VLOOKUP(D101,'[2]计划书'!$C$1:$W$545,10,FALSE)</f>
        <v>李一智</v>
      </c>
      <c r="N101" s="30" t="str">
        <f>VLOOKUP(D101,'[2]计划书'!$C$1:$W$545,11,FALSE)</f>
        <v>清华</v>
      </c>
      <c r="O101" s="47" t="str">
        <f>VLOOKUP(D101,'[2]计划书'!$C$1:$W$545,12,FALSE)</f>
        <v>978-7-302-46142-5</v>
      </c>
      <c r="P101" s="48">
        <f>VLOOKUP(D101,'[2]计划书'!$C$1:$W$545,13,FALSE)</f>
        <v>42736</v>
      </c>
      <c r="Q101" s="31" t="s">
        <v>53</v>
      </c>
      <c r="R101" s="30" t="str">
        <f>VLOOKUP(D101,'[2]计划书'!$C$1:$W$545,15,FALSE)</f>
        <v>无</v>
      </c>
      <c r="S101" s="30" t="str">
        <f>VLOOKUP(D101,'[2]计划书'!$C$1:$W$545,16,FALSE)</f>
        <v>否</v>
      </c>
      <c r="T101" s="30">
        <f>VLOOKUP(D101,'[2]计划书'!$C$1:$W$545,17,FALSE)</f>
        <v>0</v>
      </c>
      <c r="U101" s="30" t="str">
        <f>VLOOKUP(D101,'[2]计划书'!$C$1:$W$545,18,FALSE)</f>
        <v>否</v>
      </c>
      <c r="V101" s="30" t="str">
        <f>VLOOKUP(D101,'[2]计划书'!$C$1:$W$545,19,FALSE)</f>
        <v>黄勇</v>
      </c>
      <c r="W101" s="25"/>
      <c r="X101" s="31" t="s">
        <v>43</v>
      </c>
      <c r="Y101" s="67"/>
      <c r="AA101" s="3"/>
    </row>
    <row r="102" spans="1:27" s="4" customFormat="1" ht="40.5" customHeight="1">
      <c r="A102" s="25"/>
      <c r="B102" s="25">
        <v>98</v>
      </c>
      <c r="C102" s="30" t="s">
        <v>281</v>
      </c>
      <c r="D102" s="30" t="s">
        <v>227</v>
      </c>
      <c r="E102" s="31" t="s">
        <v>77</v>
      </c>
      <c r="F102" s="30">
        <v>30</v>
      </c>
      <c r="G102" s="30" t="s">
        <v>262</v>
      </c>
      <c r="H102" s="30" t="s">
        <v>65</v>
      </c>
      <c r="I102" s="31"/>
      <c r="J102" s="31" t="s">
        <v>35</v>
      </c>
      <c r="K102" s="30">
        <f>VLOOKUP(D102,'[2]计划书'!$C$1:$W$545,8,FALSE)</f>
        <v>0</v>
      </c>
      <c r="L102" s="30" t="str">
        <f>VLOOKUP(D102,'[2]计划书'!$C$1:$W$545,9,FALSE)</f>
        <v>人力资源管理</v>
      </c>
      <c r="M102" s="30" t="str">
        <f>VLOOKUP(D102,'[2]计划书'!$C$1:$W$545,10,FALSE)</f>
        <v>刘昕</v>
      </c>
      <c r="N102" s="30" t="str">
        <f>VLOOKUP(D102,'[2]计划书'!$C$1:$W$545,11,FALSE)</f>
        <v>人大</v>
      </c>
      <c r="O102" s="47" t="str">
        <f>VLOOKUP(D102,'[2]计划书'!$C$1:$W$545,12,FALSE)</f>
        <v>978-7-300-28499-6</v>
      </c>
      <c r="P102" s="48">
        <f>VLOOKUP(D102,'[2]计划书'!$C$1:$W$545,13,FALSE)</f>
        <v>44105</v>
      </c>
      <c r="Q102" s="31" t="s">
        <v>72</v>
      </c>
      <c r="R102" s="30" t="str">
        <f>VLOOKUP(D102,'[2]计划书'!$C$1:$W$545,15,FALSE)</f>
        <v>无</v>
      </c>
      <c r="S102" s="30" t="str">
        <f>VLOOKUP(D102,'[2]计划书'!$C$1:$W$545,16,FALSE)</f>
        <v>否</v>
      </c>
      <c r="T102" s="30" t="str">
        <f>VLOOKUP(D102,'[2]计划书'!$C$1:$W$545,17,FALSE)</f>
        <v>教育部经济管理类核心课程教材</v>
      </c>
      <c r="U102" s="30" t="str">
        <f>VLOOKUP(D102,'[2]计划书'!$C$1:$W$545,18,FALSE)</f>
        <v>否</v>
      </c>
      <c r="V102" s="30" t="s">
        <v>228</v>
      </c>
      <c r="W102" s="25"/>
      <c r="X102" s="31" t="s">
        <v>43</v>
      </c>
      <c r="Y102" s="67"/>
      <c r="AA102" s="3"/>
    </row>
    <row r="103" spans="1:27" s="4" customFormat="1" ht="40.5" customHeight="1">
      <c r="A103" s="25"/>
      <c r="B103" s="25">
        <v>99</v>
      </c>
      <c r="C103" s="30" t="s">
        <v>281</v>
      </c>
      <c r="D103" s="30" t="s">
        <v>227</v>
      </c>
      <c r="E103" s="31" t="s">
        <v>77</v>
      </c>
      <c r="F103" s="30">
        <v>56</v>
      </c>
      <c r="G103" s="30" t="s">
        <v>282</v>
      </c>
      <c r="H103" s="30" t="s">
        <v>65</v>
      </c>
      <c r="I103" s="31"/>
      <c r="J103" s="31" t="s">
        <v>35</v>
      </c>
      <c r="K103" s="30">
        <f>VLOOKUP(D103,'[2]计划书'!$C$1:$W$545,8,FALSE)</f>
        <v>0</v>
      </c>
      <c r="L103" s="30" t="str">
        <f>VLOOKUP(D103,'[2]计划书'!$C$1:$W$545,9,FALSE)</f>
        <v>人力资源管理</v>
      </c>
      <c r="M103" s="30" t="str">
        <f>VLOOKUP(D103,'[2]计划书'!$C$1:$W$545,10,FALSE)</f>
        <v>刘昕</v>
      </c>
      <c r="N103" s="30" t="str">
        <f>VLOOKUP(D103,'[2]计划书'!$C$1:$W$545,11,FALSE)</f>
        <v>人大</v>
      </c>
      <c r="O103" s="47" t="str">
        <f>VLOOKUP(D103,'[2]计划书'!$C$1:$W$545,12,FALSE)</f>
        <v>978-7-300-28499-6</v>
      </c>
      <c r="P103" s="48">
        <f>VLOOKUP(D103,'[2]计划书'!$C$1:$W$545,13,FALSE)</f>
        <v>44105</v>
      </c>
      <c r="Q103" s="31" t="s">
        <v>72</v>
      </c>
      <c r="R103" s="30" t="str">
        <f>VLOOKUP(D103,'[2]计划书'!$C$1:$W$545,15,FALSE)</f>
        <v>无</v>
      </c>
      <c r="S103" s="30" t="str">
        <f>VLOOKUP(D103,'[2]计划书'!$C$1:$W$545,16,FALSE)</f>
        <v>否</v>
      </c>
      <c r="T103" s="30" t="str">
        <f>VLOOKUP(D103,'[2]计划书'!$C$1:$W$545,17,FALSE)</f>
        <v>教育部经济管理类核心课程教材</v>
      </c>
      <c r="U103" s="30" t="str">
        <f>VLOOKUP(D103,'[2]计划书'!$C$1:$W$545,18,FALSE)</f>
        <v>否</v>
      </c>
      <c r="V103" s="30" t="s">
        <v>228</v>
      </c>
      <c r="W103" s="25"/>
      <c r="X103" s="31" t="s">
        <v>43</v>
      </c>
      <c r="Y103" s="67"/>
      <c r="AA103" s="3"/>
    </row>
    <row r="104" spans="1:27" s="4" customFormat="1" ht="40.5" customHeight="1">
      <c r="A104" s="25"/>
      <c r="B104" s="25">
        <v>100</v>
      </c>
      <c r="C104" s="30" t="s">
        <v>281</v>
      </c>
      <c r="D104" s="30" t="s">
        <v>227</v>
      </c>
      <c r="E104" s="31" t="s">
        <v>77</v>
      </c>
      <c r="F104" s="30">
        <v>62</v>
      </c>
      <c r="G104" s="30" t="s">
        <v>283</v>
      </c>
      <c r="H104" s="30" t="s">
        <v>65</v>
      </c>
      <c r="I104" s="31"/>
      <c r="J104" s="31" t="s">
        <v>35</v>
      </c>
      <c r="K104" s="30">
        <f>VLOOKUP(D104,'[2]计划书'!$C$1:$W$545,8,FALSE)</f>
        <v>0</v>
      </c>
      <c r="L104" s="30" t="str">
        <f>VLOOKUP(D104,'[2]计划书'!$C$1:$W$545,9,FALSE)</f>
        <v>人力资源管理</v>
      </c>
      <c r="M104" s="30" t="str">
        <f>VLOOKUP(D104,'[2]计划书'!$C$1:$W$545,10,FALSE)</f>
        <v>刘昕</v>
      </c>
      <c r="N104" s="30" t="str">
        <f>VLOOKUP(D104,'[2]计划书'!$C$1:$W$545,11,FALSE)</f>
        <v>人大</v>
      </c>
      <c r="O104" s="47" t="str">
        <f>VLOOKUP(D104,'[2]计划书'!$C$1:$W$545,12,FALSE)</f>
        <v>978-7-300-28499-6</v>
      </c>
      <c r="P104" s="48">
        <f>VLOOKUP(D104,'[2]计划书'!$C$1:$W$545,13,FALSE)</f>
        <v>44105</v>
      </c>
      <c r="Q104" s="31" t="s">
        <v>72</v>
      </c>
      <c r="R104" s="30" t="str">
        <f>VLOOKUP(D104,'[2]计划书'!$C$1:$W$545,15,FALSE)</f>
        <v>无</v>
      </c>
      <c r="S104" s="30" t="str">
        <f>VLOOKUP(D104,'[2]计划书'!$C$1:$W$545,16,FALSE)</f>
        <v>否</v>
      </c>
      <c r="T104" s="30" t="str">
        <f>VLOOKUP(D104,'[2]计划书'!$C$1:$W$545,17,FALSE)</f>
        <v>教育部经济管理类核心课程教材</v>
      </c>
      <c r="U104" s="30" t="str">
        <f>VLOOKUP(D104,'[2]计划书'!$C$1:$W$545,18,FALSE)</f>
        <v>否</v>
      </c>
      <c r="V104" s="30" t="s">
        <v>228</v>
      </c>
      <c r="W104" s="25"/>
      <c r="X104" s="31" t="s">
        <v>43</v>
      </c>
      <c r="Y104" s="67"/>
      <c r="AA104" s="3"/>
    </row>
    <row r="105" spans="1:27" s="4" customFormat="1" ht="34.5" customHeight="1">
      <c r="A105" s="25"/>
      <c r="B105" s="25">
        <v>101</v>
      </c>
      <c r="C105" s="30" t="s">
        <v>284</v>
      </c>
      <c r="D105" s="30" t="s">
        <v>219</v>
      </c>
      <c r="E105" s="31" t="s">
        <v>77</v>
      </c>
      <c r="F105" s="30">
        <v>141</v>
      </c>
      <c r="G105" s="30" t="s">
        <v>285</v>
      </c>
      <c r="H105" s="30" t="s">
        <v>65</v>
      </c>
      <c r="I105" s="31"/>
      <c r="J105" s="31" t="s">
        <v>35</v>
      </c>
      <c r="K105" s="30">
        <f>VLOOKUP(D105,'[2]计划书'!$C$1:$W$545,8,FALSE)</f>
        <v>0</v>
      </c>
      <c r="L105" s="30" t="str">
        <f>VLOOKUP(D105,'[2]计划书'!$C$1:$W$545,9,FALSE)</f>
        <v>新编现代企业管理</v>
      </c>
      <c r="M105" s="30" t="str">
        <f>VLOOKUP(D105,'[2]计划书'!$C$1:$W$545,10,FALSE)</f>
        <v>熊银解|王晓梅</v>
      </c>
      <c r="N105" s="30" t="str">
        <f>VLOOKUP(D105,'[2]计划书'!$C$1:$W$545,11,FALSE)</f>
        <v>武汉理工</v>
      </c>
      <c r="O105" s="47" t="str">
        <f>VLOOKUP(D105,'[2]计划书'!$C$1:$W$545,12,FALSE)</f>
        <v>978-7-5629-5638-9</v>
      </c>
      <c r="P105" s="48">
        <f>VLOOKUP(D105,'[2]计划书'!$C$1:$W$545,13,FALSE)</f>
        <v>43101</v>
      </c>
      <c r="Q105" s="31" t="s">
        <v>39</v>
      </c>
      <c r="R105" s="30" t="str">
        <f>VLOOKUP(D105,'[2]计划书'!$C$1:$W$545,15,FALSE)</f>
        <v>无</v>
      </c>
      <c r="S105" s="30" t="str">
        <f>VLOOKUP(D105,'[2]计划书'!$C$1:$W$545,16,FALSE)</f>
        <v>是</v>
      </c>
      <c r="T105" s="30">
        <f>VLOOKUP(D105,'[2]计划书'!$C$1:$W$545,17,FALSE)</f>
        <v>0</v>
      </c>
      <c r="U105" s="30" t="str">
        <f>VLOOKUP(D105,'[2]计划书'!$C$1:$W$545,18,FALSE)</f>
        <v>否</v>
      </c>
      <c r="V105" s="31" t="s">
        <v>221</v>
      </c>
      <c r="W105" s="25"/>
      <c r="X105" s="31" t="s">
        <v>43</v>
      </c>
      <c r="Y105" s="67"/>
      <c r="AA105" s="3"/>
    </row>
    <row r="106" spans="1:27" s="4" customFormat="1" ht="34.5" customHeight="1">
      <c r="A106" s="25"/>
      <c r="B106" s="25">
        <v>102</v>
      </c>
      <c r="C106" s="30" t="s">
        <v>284</v>
      </c>
      <c r="D106" s="30" t="s">
        <v>219</v>
      </c>
      <c r="E106" s="31" t="s">
        <v>77</v>
      </c>
      <c r="F106" s="30">
        <v>116</v>
      </c>
      <c r="G106" s="30" t="s">
        <v>286</v>
      </c>
      <c r="H106" s="30" t="s">
        <v>65</v>
      </c>
      <c r="I106" s="31"/>
      <c r="J106" s="31" t="s">
        <v>35</v>
      </c>
      <c r="K106" s="30">
        <f>VLOOKUP(D106,'[2]计划书'!$C$1:$W$545,8,FALSE)</f>
        <v>0</v>
      </c>
      <c r="L106" s="30" t="str">
        <f>VLOOKUP(D106,'[2]计划书'!$C$1:$W$545,9,FALSE)</f>
        <v>新编现代企业管理</v>
      </c>
      <c r="M106" s="30" t="str">
        <f>VLOOKUP(D106,'[2]计划书'!$C$1:$W$545,10,FALSE)</f>
        <v>熊银解|王晓梅</v>
      </c>
      <c r="N106" s="30" t="str">
        <f>VLOOKUP(D106,'[2]计划书'!$C$1:$W$545,11,FALSE)</f>
        <v>武汉理工</v>
      </c>
      <c r="O106" s="47" t="str">
        <f>VLOOKUP(D106,'[2]计划书'!$C$1:$W$545,12,FALSE)</f>
        <v>978-7-5629-5638-9</v>
      </c>
      <c r="P106" s="48">
        <f>VLOOKUP(D106,'[2]计划书'!$C$1:$W$545,13,FALSE)</f>
        <v>43101</v>
      </c>
      <c r="Q106" s="31" t="s">
        <v>39</v>
      </c>
      <c r="R106" s="30" t="str">
        <f>VLOOKUP(D106,'[2]计划书'!$C$1:$W$545,15,FALSE)</f>
        <v>无</v>
      </c>
      <c r="S106" s="30" t="str">
        <f>VLOOKUP(D106,'[2]计划书'!$C$1:$W$545,16,FALSE)</f>
        <v>是</v>
      </c>
      <c r="T106" s="30">
        <f>VLOOKUP(D106,'[2]计划书'!$C$1:$W$545,17,FALSE)</f>
        <v>0</v>
      </c>
      <c r="U106" s="30" t="str">
        <f>VLOOKUP(D106,'[2]计划书'!$C$1:$W$545,18,FALSE)</f>
        <v>否</v>
      </c>
      <c r="V106" s="31" t="s">
        <v>221</v>
      </c>
      <c r="W106" s="25"/>
      <c r="X106" s="31" t="s">
        <v>43</v>
      </c>
      <c r="Y106" s="67"/>
      <c r="AA106" s="3"/>
    </row>
    <row r="107" spans="1:27" s="4" customFormat="1" ht="34.5" customHeight="1">
      <c r="A107" s="25"/>
      <c r="B107" s="25">
        <v>103</v>
      </c>
      <c r="C107" s="30" t="s">
        <v>284</v>
      </c>
      <c r="D107" s="30" t="s">
        <v>219</v>
      </c>
      <c r="E107" s="31" t="s">
        <v>77</v>
      </c>
      <c r="F107" s="30">
        <v>33</v>
      </c>
      <c r="G107" s="30" t="s">
        <v>287</v>
      </c>
      <c r="H107" s="30" t="s">
        <v>65</v>
      </c>
      <c r="I107" s="31"/>
      <c r="J107" s="31" t="s">
        <v>35</v>
      </c>
      <c r="K107" s="30">
        <f>VLOOKUP(D107,'[2]计划书'!$C$1:$W$545,8,FALSE)</f>
        <v>0</v>
      </c>
      <c r="L107" s="30" t="str">
        <f>VLOOKUP(D107,'[2]计划书'!$C$1:$W$545,9,FALSE)</f>
        <v>新编现代企业管理</v>
      </c>
      <c r="M107" s="30" t="str">
        <f>VLOOKUP(D107,'[2]计划书'!$C$1:$W$545,10,FALSE)</f>
        <v>熊银解|王晓梅</v>
      </c>
      <c r="N107" s="30" t="str">
        <f>VLOOKUP(D107,'[2]计划书'!$C$1:$W$545,11,FALSE)</f>
        <v>武汉理工</v>
      </c>
      <c r="O107" s="47" t="str">
        <f>VLOOKUP(D107,'[2]计划书'!$C$1:$W$545,12,FALSE)</f>
        <v>978-7-5629-5638-9</v>
      </c>
      <c r="P107" s="48">
        <f>VLOOKUP(D107,'[2]计划书'!$C$1:$W$545,13,FALSE)</f>
        <v>43101</v>
      </c>
      <c r="Q107" s="31" t="s">
        <v>39</v>
      </c>
      <c r="R107" s="30" t="str">
        <f>VLOOKUP(D107,'[2]计划书'!$C$1:$W$545,15,FALSE)</f>
        <v>无</v>
      </c>
      <c r="S107" s="30" t="str">
        <f>VLOOKUP(D107,'[2]计划书'!$C$1:$W$545,16,FALSE)</f>
        <v>是</v>
      </c>
      <c r="T107" s="30">
        <f>VLOOKUP(D107,'[2]计划书'!$C$1:$W$545,17,FALSE)</f>
        <v>0</v>
      </c>
      <c r="U107" s="30" t="str">
        <f>VLOOKUP(D107,'[2]计划书'!$C$1:$W$545,18,FALSE)</f>
        <v>否</v>
      </c>
      <c r="V107" s="31" t="s">
        <v>221</v>
      </c>
      <c r="W107" s="25"/>
      <c r="X107" s="31" t="s">
        <v>43</v>
      </c>
      <c r="Y107" s="67"/>
      <c r="AA107" s="3"/>
    </row>
    <row r="108" spans="1:27" s="4" customFormat="1" ht="34.5" customHeight="1">
      <c r="A108" s="25"/>
      <c r="B108" s="25">
        <v>104</v>
      </c>
      <c r="C108" s="30" t="s">
        <v>284</v>
      </c>
      <c r="D108" s="30" t="s">
        <v>219</v>
      </c>
      <c r="E108" s="31" t="s">
        <v>77</v>
      </c>
      <c r="F108" s="30">
        <v>106</v>
      </c>
      <c r="G108" s="30" t="s">
        <v>288</v>
      </c>
      <c r="H108" s="30" t="s">
        <v>65</v>
      </c>
      <c r="I108" s="31"/>
      <c r="J108" s="31" t="s">
        <v>35</v>
      </c>
      <c r="K108" s="30">
        <f>VLOOKUP(D108,'[2]计划书'!$C$1:$W$545,8,FALSE)</f>
        <v>0</v>
      </c>
      <c r="L108" s="30" t="str">
        <f>VLOOKUP(D108,'[2]计划书'!$C$1:$W$545,9,FALSE)</f>
        <v>新编现代企业管理</v>
      </c>
      <c r="M108" s="30" t="str">
        <f>VLOOKUP(D108,'[2]计划书'!$C$1:$W$545,10,FALSE)</f>
        <v>熊银解|王晓梅</v>
      </c>
      <c r="N108" s="30" t="str">
        <f>VLOOKUP(D108,'[2]计划书'!$C$1:$W$545,11,FALSE)</f>
        <v>武汉理工</v>
      </c>
      <c r="O108" s="47" t="str">
        <f>VLOOKUP(D108,'[2]计划书'!$C$1:$W$545,12,FALSE)</f>
        <v>978-7-5629-5638-9</v>
      </c>
      <c r="P108" s="48">
        <f>VLOOKUP(D108,'[2]计划书'!$C$1:$W$545,13,FALSE)</f>
        <v>43101</v>
      </c>
      <c r="Q108" s="31" t="s">
        <v>39</v>
      </c>
      <c r="R108" s="30" t="str">
        <f>VLOOKUP(D108,'[2]计划书'!$C$1:$W$545,15,FALSE)</f>
        <v>无</v>
      </c>
      <c r="S108" s="30" t="str">
        <f>VLOOKUP(D108,'[2]计划书'!$C$1:$W$545,16,FALSE)</f>
        <v>是</v>
      </c>
      <c r="T108" s="30">
        <f>VLOOKUP(D108,'[2]计划书'!$C$1:$W$545,17,FALSE)</f>
        <v>0</v>
      </c>
      <c r="U108" s="30" t="str">
        <f>VLOOKUP(D108,'[2]计划书'!$C$1:$W$545,18,FALSE)</f>
        <v>否</v>
      </c>
      <c r="V108" s="31" t="s">
        <v>221</v>
      </c>
      <c r="W108" s="25"/>
      <c r="X108" s="31" t="s">
        <v>43</v>
      </c>
      <c r="Y108" s="67"/>
      <c r="AA108" s="3"/>
    </row>
    <row r="109" spans="1:27" s="4" customFormat="1" ht="34.5" customHeight="1">
      <c r="A109" s="25"/>
      <c r="B109" s="25">
        <v>105</v>
      </c>
      <c r="C109" s="30" t="s">
        <v>284</v>
      </c>
      <c r="D109" s="30" t="s">
        <v>219</v>
      </c>
      <c r="E109" s="31" t="s">
        <v>77</v>
      </c>
      <c r="F109" s="30">
        <v>62</v>
      </c>
      <c r="G109" s="30" t="s">
        <v>289</v>
      </c>
      <c r="H109" s="30" t="s">
        <v>65</v>
      </c>
      <c r="I109" s="31"/>
      <c r="J109" s="31" t="s">
        <v>35</v>
      </c>
      <c r="K109" s="30">
        <f>VLOOKUP(D109,'[2]计划书'!$C$1:$W$545,8,FALSE)</f>
        <v>0</v>
      </c>
      <c r="L109" s="30" t="str">
        <f>VLOOKUP(D109,'[2]计划书'!$C$1:$W$545,9,FALSE)</f>
        <v>新编现代企业管理</v>
      </c>
      <c r="M109" s="30" t="str">
        <f>VLOOKUP(D109,'[2]计划书'!$C$1:$W$545,10,FALSE)</f>
        <v>熊银解|王晓梅</v>
      </c>
      <c r="N109" s="30" t="str">
        <f>VLOOKUP(D109,'[2]计划书'!$C$1:$W$545,11,FALSE)</f>
        <v>武汉理工</v>
      </c>
      <c r="O109" s="47" t="str">
        <f>VLOOKUP(D109,'[2]计划书'!$C$1:$W$545,12,FALSE)</f>
        <v>978-7-5629-5638-9</v>
      </c>
      <c r="P109" s="48">
        <f>VLOOKUP(D109,'[2]计划书'!$C$1:$W$545,13,FALSE)</f>
        <v>43101</v>
      </c>
      <c r="Q109" s="31" t="s">
        <v>39</v>
      </c>
      <c r="R109" s="30" t="str">
        <f>VLOOKUP(D109,'[2]计划书'!$C$1:$W$545,15,FALSE)</f>
        <v>无</v>
      </c>
      <c r="S109" s="30" t="str">
        <f>VLOOKUP(D109,'[2]计划书'!$C$1:$W$545,16,FALSE)</f>
        <v>是</v>
      </c>
      <c r="T109" s="30">
        <f>VLOOKUP(D109,'[2]计划书'!$C$1:$W$545,17,FALSE)</f>
        <v>0</v>
      </c>
      <c r="U109" s="30" t="str">
        <f>VLOOKUP(D109,'[2]计划书'!$C$1:$W$545,18,FALSE)</f>
        <v>否</v>
      </c>
      <c r="V109" s="31" t="s">
        <v>221</v>
      </c>
      <c r="W109" s="25"/>
      <c r="X109" s="31" t="s">
        <v>43</v>
      </c>
      <c r="Y109" s="67"/>
      <c r="AA109" s="3"/>
    </row>
    <row r="110" spans="1:27" s="4" customFormat="1" ht="34.5" customHeight="1">
      <c r="A110" s="25"/>
      <c r="B110" s="25">
        <v>106</v>
      </c>
      <c r="C110" s="30" t="s">
        <v>284</v>
      </c>
      <c r="D110" s="30" t="s">
        <v>219</v>
      </c>
      <c r="E110" s="31" t="s">
        <v>77</v>
      </c>
      <c r="F110" s="30">
        <v>32</v>
      </c>
      <c r="G110" s="30" t="s">
        <v>290</v>
      </c>
      <c r="H110" s="30" t="s">
        <v>65</v>
      </c>
      <c r="I110" s="31"/>
      <c r="J110" s="31" t="s">
        <v>35</v>
      </c>
      <c r="K110" s="30">
        <f>VLOOKUP(D110,'[2]计划书'!$C$1:$W$545,8,FALSE)</f>
        <v>0</v>
      </c>
      <c r="L110" s="30" t="str">
        <f>VLOOKUP(D110,'[2]计划书'!$C$1:$W$545,9,FALSE)</f>
        <v>新编现代企业管理</v>
      </c>
      <c r="M110" s="30" t="str">
        <f>VLOOKUP(D110,'[2]计划书'!$C$1:$W$545,10,FALSE)</f>
        <v>熊银解|王晓梅</v>
      </c>
      <c r="N110" s="30" t="str">
        <f>VLOOKUP(D110,'[2]计划书'!$C$1:$W$545,11,FALSE)</f>
        <v>武汉理工</v>
      </c>
      <c r="O110" s="47" t="str">
        <f>VLOOKUP(D110,'[2]计划书'!$C$1:$W$545,12,FALSE)</f>
        <v>978-7-5629-5638-9</v>
      </c>
      <c r="P110" s="48">
        <f>VLOOKUP(D110,'[2]计划书'!$C$1:$W$545,13,FALSE)</f>
        <v>43101</v>
      </c>
      <c r="Q110" s="31" t="s">
        <v>39</v>
      </c>
      <c r="R110" s="30" t="str">
        <f>VLOOKUP(D110,'[2]计划书'!$C$1:$W$545,15,FALSE)</f>
        <v>无</v>
      </c>
      <c r="S110" s="30" t="str">
        <f>VLOOKUP(D110,'[2]计划书'!$C$1:$W$545,16,FALSE)</f>
        <v>是</v>
      </c>
      <c r="T110" s="30">
        <f>VLOOKUP(D110,'[2]计划书'!$C$1:$W$545,17,FALSE)</f>
        <v>0</v>
      </c>
      <c r="U110" s="30" t="str">
        <f>VLOOKUP(D110,'[2]计划书'!$C$1:$W$545,18,FALSE)</f>
        <v>否</v>
      </c>
      <c r="V110" s="31" t="s">
        <v>221</v>
      </c>
      <c r="W110" s="25"/>
      <c r="X110" s="31" t="s">
        <v>43</v>
      </c>
      <c r="Y110" s="67"/>
      <c r="AA110" s="3"/>
    </row>
    <row r="111" spans="1:27" s="4" customFormat="1" ht="34.5" customHeight="1">
      <c r="A111" s="25"/>
      <c r="B111" s="25">
        <v>107</v>
      </c>
      <c r="C111" s="30" t="s">
        <v>291</v>
      </c>
      <c r="D111" s="30" t="s">
        <v>292</v>
      </c>
      <c r="E111" s="31" t="s">
        <v>48</v>
      </c>
      <c r="F111" s="30">
        <v>31</v>
      </c>
      <c r="G111" s="30" t="s">
        <v>185</v>
      </c>
      <c r="H111" s="30" t="s">
        <v>65</v>
      </c>
      <c r="I111" s="31"/>
      <c r="J111" s="31" t="s">
        <v>35</v>
      </c>
      <c r="K111" s="30">
        <f>VLOOKUP(D111,'[2]计划书'!$C$1:$W$545,8,FALSE)</f>
        <v>0</v>
      </c>
      <c r="L111" s="30" t="str">
        <f>VLOOKUP(D111,'[2]计划书'!$C$1:$W$545,9,FALSE)</f>
        <v>质量管理学</v>
      </c>
      <c r="M111" s="30" t="str">
        <f>VLOOKUP(D111,'[2]计划书'!$C$1:$W$545,10,FALSE)</f>
        <v>尤建新</v>
      </c>
      <c r="N111" s="30" t="str">
        <f>VLOOKUP(D111,'[2]计划书'!$C$1:$W$545,11,FALSE)</f>
        <v>科学</v>
      </c>
      <c r="O111" s="47" t="str">
        <f>VLOOKUP(D111,'[2]计划书'!$C$1:$W$545,12,FALSE)</f>
        <v>978-7-03-069168-2</v>
      </c>
      <c r="P111" s="48">
        <f>VLOOKUP(D111,'[2]计划书'!$C$1:$W$545,13,FALSE)</f>
        <v>44348</v>
      </c>
      <c r="Q111" s="31" t="s">
        <v>72</v>
      </c>
      <c r="R111" s="30" t="str">
        <f>VLOOKUP(D111,'[2]计划书'!$C$1:$W$545,15,FALSE)</f>
        <v>无</v>
      </c>
      <c r="S111" s="30" t="str">
        <f>VLOOKUP(D111,'[2]计划书'!$C$1:$W$545,16,FALSE)</f>
        <v>否</v>
      </c>
      <c r="T111" s="30">
        <f>VLOOKUP(D111,'[2]计划书'!$C$1:$W$545,17,FALSE)</f>
        <v>0</v>
      </c>
      <c r="U111" s="30" t="s">
        <v>41</v>
      </c>
      <c r="V111" s="30" t="str">
        <f>VLOOKUP(D111,'[2]计划书'!$C$1:$W$545,19,FALSE)</f>
        <v>曹祖毅</v>
      </c>
      <c r="W111" s="25"/>
      <c r="X111" s="31" t="s">
        <v>43</v>
      </c>
      <c r="Y111" s="67"/>
      <c r="AA111" s="3"/>
    </row>
    <row r="112" spans="1:27" s="4" customFormat="1" ht="34.5" customHeight="1">
      <c r="A112" s="25"/>
      <c r="B112" s="25">
        <v>108</v>
      </c>
      <c r="C112" s="30" t="s">
        <v>293</v>
      </c>
      <c r="D112" s="30" t="s">
        <v>294</v>
      </c>
      <c r="E112" s="31" t="s">
        <v>48</v>
      </c>
      <c r="F112" s="30">
        <v>71</v>
      </c>
      <c r="G112" s="30" t="s">
        <v>152</v>
      </c>
      <c r="H112" s="30" t="s">
        <v>65</v>
      </c>
      <c r="I112" s="31"/>
      <c r="J112" s="31" t="s">
        <v>35</v>
      </c>
      <c r="K112" s="30">
        <f>VLOOKUP(D112,'[2]计划书'!$C$1:$W$545,8,FALSE)</f>
        <v>0</v>
      </c>
      <c r="L112" s="30" t="str">
        <f>VLOOKUP(D112,'[2]计划书'!$C$1:$W$545,9,FALSE)</f>
        <v>现代物流管理</v>
      </c>
      <c r="M112" s="30" t="str">
        <f>VLOOKUP(D112,'[2]计划书'!$C$1:$W$545,10,FALSE)</f>
        <v>黄中鼎</v>
      </c>
      <c r="N112" s="30" t="str">
        <f>VLOOKUP(D112,'[2]计划书'!$C$1:$W$545,11,FALSE)</f>
        <v>复旦</v>
      </c>
      <c r="O112" s="47" t="str">
        <f>VLOOKUP(D112,'[2]计划书'!$C$1:$W$545,12,FALSE)</f>
        <v>978-7-309-13837-5</v>
      </c>
      <c r="P112" s="48">
        <f>VLOOKUP(D112,'[2]计划书'!$C$1:$W$545,13,FALSE)</f>
        <v>43466</v>
      </c>
      <c r="Q112" s="31" t="s">
        <v>72</v>
      </c>
      <c r="R112" s="30" t="str">
        <f>VLOOKUP(D112,'[2]计划书'!$C$1:$W$545,15,FALSE)</f>
        <v>无</v>
      </c>
      <c r="S112" s="30" t="str">
        <f>VLOOKUP(D112,'[2]计划书'!$C$1:$W$545,16,FALSE)</f>
        <v>否</v>
      </c>
      <c r="T112" s="30">
        <f>VLOOKUP(D112,'[2]计划书'!$C$1:$W$545,17,FALSE)</f>
        <v>0</v>
      </c>
      <c r="U112" s="30" t="str">
        <f>VLOOKUP(D112,'[2]计划书'!$C$1:$W$545,18,FALSE)</f>
        <v>否</v>
      </c>
      <c r="V112" s="30" t="s">
        <v>54</v>
      </c>
      <c r="W112" s="25"/>
      <c r="X112" s="31" t="s">
        <v>43</v>
      </c>
      <c r="Y112" s="67"/>
      <c r="AA112" s="3"/>
    </row>
    <row r="113" spans="1:27" s="4" customFormat="1" ht="34.5" customHeight="1">
      <c r="A113" s="25"/>
      <c r="B113" s="25">
        <v>109</v>
      </c>
      <c r="C113" s="30" t="s">
        <v>293</v>
      </c>
      <c r="D113" s="30" t="s">
        <v>294</v>
      </c>
      <c r="E113" s="31" t="s">
        <v>48</v>
      </c>
      <c r="F113" s="30">
        <v>60</v>
      </c>
      <c r="G113" s="30" t="s">
        <v>178</v>
      </c>
      <c r="H113" s="30" t="s">
        <v>65</v>
      </c>
      <c r="I113" s="31"/>
      <c r="J113" s="31" t="s">
        <v>35</v>
      </c>
      <c r="K113" s="30">
        <f>VLOOKUP(D113,'[2]计划书'!$C$1:$W$545,8,FALSE)</f>
        <v>0</v>
      </c>
      <c r="L113" s="30" t="str">
        <f>VLOOKUP(D113,'[2]计划书'!$C$1:$W$545,9,FALSE)</f>
        <v>现代物流管理</v>
      </c>
      <c r="M113" s="30" t="str">
        <f>VLOOKUP(D113,'[2]计划书'!$C$1:$W$545,10,FALSE)</f>
        <v>黄中鼎</v>
      </c>
      <c r="N113" s="30" t="str">
        <f>VLOOKUP(D113,'[2]计划书'!$C$1:$W$545,11,FALSE)</f>
        <v>复旦</v>
      </c>
      <c r="O113" s="47" t="str">
        <f>VLOOKUP(D113,'[2]计划书'!$C$1:$W$545,12,FALSE)</f>
        <v>978-7-309-13837-5</v>
      </c>
      <c r="P113" s="48">
        <f>VLOOKUP(D113,'[2]计划书'!$C$1:$W$545,13,FALSE)</f>
        <v>43466</v>
      </c>
      <c r="Q113" s="31" t="s">
        <v>72</v>
      </c>
      <c r="R113" s="30" t="str">
        <f>VLOOKUP(D113,'[2]计划书'!$C$1:$W$545,15,FALSE)</f>
        <v>无</v>
      </c>
      <c r="S113" s="30" t="str">
        <f>VLOOKUP(D113,'[2]计划书'!$C$1:$W$545,16,FALSE)</f>
        <v>否</v>
      </c>
      <c r="T113" s="30">
        <f>VLOOKUP(D113,'[2]计划书'!$C$1:$W$545,17,FALSE)</f>
        <v>0</v>
      </c>
      <c r="U113" s="30" t="str">
        <f>VLOOKUP(D113,'[2]计划书'!$C$1:$W$545,18,FALSE)</f>
        <v>否</v>
      </c>
      <c r="V113" s="30" t="s">
        <v>54</v>
      </c>
      <c r="W113" s="25"/>
      <c r="X113" s="31" t="s">
        <v>43</v>
      </c>
      <c r="Y113" s="67"/>
      <c r="AA113" s="3"/>
    </row>
    <row r="114" spans="1:27" s="4" customFormat="1" ht="34.5" customHeight="1">
      <c r="A114" s="25"/>
      <c r="B114" s="25">
        <v>110</v>
      </c>
      <c r="C114" s="30" t="s">
        <v>295</v>
      </c>
      <c r="D114" s="30" t="s">
        <v>296</v>
      </c>
      <c r="E114" s="31" t="s">
        <v>77</v>
      </c>
      <c r="F114" s="30">
        <v>29</v>
      </c>
      <c r="G114" s="30" t="s">
        <v>192</v>
      </c>
      <c r="H114" s="30" t="s">
        <v>65</v>
      </c>
      <c r="I114" s="31"/>
      <c r="J114" s="31" t="s">
        <v>35</v>
      </c>
      <c r="K114" s="30">
        <f>VLOOKUP(D114,'[2]计划书'!$C$1:$W$545,8,FALSE)</f>
        <v>0</v>
      </c>
      <c r="L114" s="30" t="str">
        <f>VLOOKUP(D114,'[2]计划书'!$C$1:$W$545,9,FALSE)</f>
        <v>农产品营销学</v>
      </c>
      <c r="M114" s="30" t="str">
        <f>VLOOKUP(D114,'[2]计划书'!$C$1:$W$545,10,FALSE)</f>
        <v>李崇光</v>
      </c>
      <c r="N114" s="30" t="str">
        <f>VLOOKUP(D114,'[2]计划书'!$C$1:$W$545,11,FALSE)</f>
        <v>高等教育出版社</v>
      </c>
      <c r="O114" s="47" t="str">
        <f>VLOOKUP(D114,'[2]计划书'!$C$1:$W$545,12,FALSE)</f>
        <v>978-7-04-056071-8</v>
      </c>
      <c r="P114" s="48">
        <f>VLOOKUP(D114,'[2]计划书'!$C$1:$W$545,13,FALSE)</f>
        <v>44378</v>
      </c>
      <c r="Q114" s="31" t="s">
        <v>72</v>
      </c>
      <c r="R114" s="30" t="str">
        <f>VLOOKUP(D114,'[2]计划书'!$C$1:$W$545,15,FALSE)</f>
        <v>无</v>
      </c>
      <c r="S114" s="30" t="str">
        <f>VLOOKUP(D114,'[2]计划书'!$C$1:$W$545,16,FALSE)</f>
        <v>是</v>
      </c>
      <c r="T114" s="30">
        <f>VLOOKUP(D114,'[2]计划书'!$C$1:$W$545,17,FALSE)</f>
        <v>0</v>
      </c>
      <c r="U114" s="30" t="str">
        <f>VLOOKUP(D114,'[2]计划书'!$C$1:$W$545,18,FALSE)</f>
        <v>否</v>
      </c>
      <c r="V114" s="30" t="str">
        <f>VLOOKUP(D114,'[2]计划书'!$C$1:$W$545,19,FALSE)</f>
        <v>项朝阳</v>
      </c>
      <c r="W114" s="25"/>
      <c r="X114" s="31" t="s">
        <v>43</v>
      </c>
      <c r="Y114" s="67"/>
      <c r="AA114" s="3"/>
    </row>
    <row r="115" spans="1:27" s="4" customFormat="1" ht="34.5" customHeight="1">
      <c r="A115" s="25"/>
      <c r="B115" s="25">
        <v>111</v>
      </c>
      <c r="C115" s="30" t="s">
        <v>295</v>
      </c>
      <c r="D115" s="30" t="s">
        <v>296</v>
      </c>
      <c r="E115" s="31" t="s">
        <v>77</v>
      </c>
      <c r="F115" s="30">
        <v>37</v>
      </c>
      <c r="G115" s="30" t="s">
        <v>297</v>
      </c>
      <c r="H115" s="30" t="s">
        <v>65</v>
      </c>
      <c r="I115" s="31"/>
      <c r="J115" s="31" t="s">
        <v>35</v>
      </c>
      <c r="K115" s="30">
        <f>VLOOKUP(D115,'[2]计划书'!$C$1:$W$545,8,FALSE)</f>
        <v>0</v>
      </c>
      <c r="L115" s="30" t="str">
        <f>VLOOKUP(D115,'[2]计划书'!$C$1:$W$545,9,FALSE)</f>
        <v>农产品营销学</v>
      </c>
      <c r="M115" s="30" t="str">
        <f>VLOOKUP(D115,'[2]计划书'!$C$1:$W$545,10,FALSE)</f>
        <v>李崇光</v>
      </c>
      <c r="N115" s="30" t="str">
        <f>VLOOKUP(D115,'[2]计划书'!$C$1:$W$545,11,FALSE)</f>
        <v>高等教育出版社</v>
      </c>
      <c r="O115" s="47" t="str">
        <f>VLOOKUP(D115,'[2]计划书'!$C$1:$W$545,12,FALSE)</f>
        <v>978-7-04-056071-8</v>
      </c>
      <c r="P115" s="48">
        <f>VLOOKUP(D115,'[2]计划书'!$C$1:$W$545,13,FALSE)</f>
        <v>44378</v>
      </c>
      <c r="Q115" s="31" t="s">
        <v>72</v>
      </c>
      <c r="R115" s="30" t="str">
        <f>VLOOKUP(D115,'[2]计划书'!$C$1:$W$545,15,FALSE)</f>
        <v>无</v>
      </c>
      <c r="S115" s="30" t="str">
        <f>VLOOKUP(D115,'[2]计划书'!$C$1:$W$545,16,FALSE)</f>
        <v>是</v>
      </c>
      <c r="T115" s="30">
        <f>VLOOKUP(D115,'[2]计划书'!$C$1:$W$545,17,FALSE)</f>
        <v>0</v>
      </c>
      <c r="U115" s="30" t="str">
        <f>VLOOKUP(D115,'[2]计划书'!$C$1:$W$545,18,FALSE)</f>
        <v>否</v>
      </c>
      <c r="V115" s="30" t="str">
        <f>VLOOKUP(D115,'[2]计划书'!$C$1:$W$545,19,FALSE)</f>
        <v>项朝阳</v>
      </c>
      <c r="W115" s="25"/>
      <c r="X115" s="31" t="s">
        <v>43</v>
      </c>
      <c r="Y115" s="67"/>
      <c r="AA115" s="3"/>
    </row>
    <row r="116" spans="1:27" s="4" customFormat="1" ht="34.5" customHeight="1">
      <c r="A116" s="25"/>
      <c r="B116" s="25">
        <v>112</v>
      </c>
      <c r="C116" s="30" t="s">
        <v>295</v>
      </c>
      <c r="D116" s="30" t="s">
        <v>296</v>
      </c>
      <c r="E116" s="31" t="s">
        <v>77</v>
      </c>
      <c r="F116" s="30">
        <v>35</v>
      </c>
      <c r="G116" s="30" t="s">
        <v>298</v>
      </c>
      <c r="H116" s="30" t="s">
        <v>65</v>
      </c>
      <c r="I116" s="31"/>
      <c r="J116" s="31" t="s">
        <v>35</v>
      </c>
      <c r="K116" s="30">
        <f>VLOOKUP(D116,'[2]计划书'!$C$1:$W$545,8,FALSE)</f>
        <v>0</v>
      </c>
      <c r="L116" s="30" t="str">
        <f>VLOOKUP(D116,'[2]计划书'!$C$1:$W$545,9,FALSE)</f>
        <v>农产品营销学</v>
      </c>
      <c r="M116" s="30" t="str">
        <f>VLOOKUP(D116,'[2]计划书'!$C$1:$W$545,10,FALSE)</f>
        <v>李崇光</v>
      </c>
      <c r="N116" s="30" t="str">
        <f>VLOOKUP(D116,'[2]计划书'!$C$1:$W$545,11,FALSE)</f>
        <v>高等教育出版社</v>
      </c>
      <c r="O116" s="47" t="str">
        <f>VLOOKUP(D116,'[2]计划书'!$C$1:$W$545,12,FALSE)</f>
        <v>978-7-04-056071-8</v>
      </c>
      <c r="P116" s="48">
        <f>VLOOKUP(D116,'[2]计划书'!$C$1:$W$545,13,FALSE)</f>
        <v>44378</v>
      </c>
      <c r="Q116" s="31" t="s">
        <v>72</v>
      </c>
      <c r="R116" s="30" t="str">
        <f>VLOOKUP(D116,'[2]计划书'!$C$1:$W$545,15,FALSE)</f>
        <v>无</v>
      </c>
      <c r="S116" s="30" t="str">
        <f>VLOOKUP(D116,'[2]计划书'!$C$1:$W$545,16,FALSE)</f>
        <v>是</v>
      </c>
      <c r="T116" s="30">
        <f>VLOOKUP(D116,'[2]计划书'!$C$1:$W$545,17,FALSE)</f>
        <v>0</v>
      </c>
      <c r="U116" s="30" t="str">
        <f>VLOOKUP(D116,'[2]计划书'!$C$1:$W$545,18,FALSE)</f>
        <v>否</v>
      </c>
      <c r="V116" s="30" t="str">
        <f>VLOOKUP(D116,'[2]计划书'!$C$1:$W$545,19,FALSE)</f>
        <v>项朝阳</v>
      </c>
      <c r="W116" s="25"/>
      <c r="X116" s="31" t="s">
        <v>43</v>
      </c>
      <c r="Y116" s="67"/>
      <c r="AA116" s="3"/>
    </row>
    <row r="117" spans="1:27" s="4" customFormat="1" ht="34.5" customHeight="1">
      <c r="A117" s="25"/>
      <c r="B117" s="25">
        <v>113</v>
      </c>
      <c r="C117" s="30" t="s">
        <v>299</v>
      </c>
      <c r="D117" s="30" t="s">
        <v>300</v>
      </c>
      <c r="E117" s="31" t="s">
        <v>77</v>
      </c>
      <c r="F117" s="30">
        <v>65</v>
      </c>
      <c r="G117" s="30" t="s">
        <v>301</v>
      </c>
      <c r="H117" s="30" t="s">
        <v>65</v>
      </c>
      <c r="I117" s="31"/>
      <c r="J117" s="31" t="s">
        <v>35</v>
      </c>
      <c r="K117" s="30">
        <f>VLOOKUP(D117,'[2]计划书'!$C$1:$W$545,8,FALSE)</f>
        <v>0</v>
      </c>
      <c r="L117" s="30" t="str">
        <f>VLOOKUP(D117,'[2]计划书'!$C$1:$W$545,9,FALSE)</f>
        <v>市场营销学</v>
      </c>
      <c r="M117" s="30" t="str">
        <f>VLOOKUP(D117,'[2]计划书'!$C$1:$W$545,10,FALSE)</f>
        <v>孙剑</v>
      </c>
      <c r="N117" s="30" t="str">
        <f>VLOOKUP(D117,'[2]计划书'!$C$1:$W$545,11,FALSE)</f>
        <v>农业</v>
      </c>
      <c r="O117" s="47" t="str">
        <f>VLOOKUP(D117,'[2]计划书'!$C$1:$W$545,12,FALSE)</f>
        <v>978-7-109-21863-5</v>
      </c>
      <c r="P117" s="48">
        <f>VLOOKUP(D117,'[2]计划书'!$C$1:$W$545,13,FALSE)</f>
        <v>42583</v>
      </c>
      <c r="Q117" s="31" t="s">
        <v>224</v>
      </c>
      <c r="R117" s="30" t="str">
        <f>VLOOKUP(D117,'[2]计划书'!$C$1:$W$545,15,FALSE)</f>
        <v>无</v>
      </c>
      <c r="S117" s="30" t="str">
        <f>VLOOKUP(D117,'[2]计划书'!$C$1:$W$545,16,FALSE)</f>
        <v>是</v>
      </c>
      <c r="T117" s="30">
        <f>VLOOKUP(D117,'[2]计划书'!$C$1:$W$545,17,FALSE)</f>
        <v>0</v>
      </c>
      <c r="U117" s="30" t="str">
        <f>VLOOKUP(D117,'[2]计划书'!$C$1:$W$545,18,FALSE)</f>
        <v>否</v>
      </c>
      <c r="V117" s="30" t="str">
        <f>VLOOKUP(D117,'[2]计划书'!$C$1:$W$545,19,FALSE)</f>
        <v>李春成</v>
      </c>
      <c r="W117" s="25"/>
      <c r="X117" s="31" t="s">
        <v>43</v>
      </c>
      <c r="Y117" s="67"/>
      <c r="AA117" s="3"/>
    </row>
    <row r="118" spans="1:27" s="4" customFormat="1" ht="34.5" customHeight="1">
      <c r="A118" s="25"/>
      <c r="B118" s="25">
        <v>114</v>
      </c>
      <c r="C118" s="30" t="s">
        <v>299</v>
      </c>
      <c r="D118" s="30" t="s">
        <v>300</v>
      </c>
      <c r="E118" s="31" t="s">
        <v>77</v>
      </c>
      <c r="F118" s="30">
        <v>87</v>
      </c>
      <c r="G118" s="30" t="s">
        <v>302</v>
      </c>
      <c r="H118" s="30" t="s">
        <v>65</v>
      </c>
      <c r="I118" s="31"/>
      <c r="J118" s="31" t="s">
        <v>35</v>
      </c>
      <c r="K118" s="30">
        <f>VLOOKUP(D118,'[2]计划书'!$C$1:$W$545,8,FALSE)</f>
        <v>0</v>
      </c>
      <c r="L118" s="30" t="str">
        <f>VLOOKUP(D118,'[2]计划书'!$C$1:$W$545,9,FALSE)</f>
        <v>市场营销学</v>
      </c>
      <c r="M118" s="30" t="str">
        <f>VLOOKUP(D118,'[2]计划书'!$C$1:$W$545,10,FALSE)</f>
        <v>孙剑</v>
      </c>
      <c r="N118" s="30" t="str">
        <f>VLOOKUP(D118,'[2]计划书'!$C$1:$W$545,11,FALSE)</f>
        <v>农业</v>
      </c>
      <c r="O118" s="47" t="str">
        <f>VLOOKUP(D118,'[2]计划书'!$C$1:$W$545,12,FALSE)</f>
        <v>978-7-109-21863-5</v>
      </c>
      <c r="P118" s="48">
        <f>VLOOKUP(D118,'[2]计划书'!$C$1:$W$545,13,FALSE)</f>
        <v>42583</v>
      </c>
      <c r="Q118" s="31" t="s">
        <v>224</v>
      </c>
      <c r="R118" s="30" t="str">
        <f>VLOOKUP(D118,'[2]计划书'!$C$1:$W$545,15,FALSE)</f>
        <v>无</v>
      </c>
      <c r="S118" s="30" t="str">
        <f>VLOOKUP(D118,'[2]计划书'!$C$1:$W$545,16,FALSE)</f>
        <v>是</v>
      </c>
      <c r="T118" s="30">
        <f>VLOOKUP(D118,'[2]计划书'!$C$1:$W$545,17,FALSE)</f>
        <v>0</v>
      </c>
      <c r="U118" s="30" t="str">
        <f>VLOOKUP(D118,'[2]计划书'!$C$1:$W$545,18,FALSE)</f>
        <v>否</v>
      </c>
      <c r="V118" s="30" t="str">
        <f>VLOOKUP(D118,'[2]计划书'!$C$1:$W$545,19,FALSE)</f>
        <v>李春成</v>
      </c>
      <c r="W118" s="25"/>
      <c r="X118" s="31" t="s">
        <v>43</v>
      </c>
      <c r="Y118" s="67"/>
      <c r="AA118" s="3"/>
    </row>
    <row r="119" spans="1:27" s="4" customFormat="1" ht="34.5" customHeight="1">
      <c r="A119" s="25"/>
      <c r="B119" s="25">
        <v>115</v>
      </c>
      <c r="C119" s="30" t="s">
        <v>299</v>
      </c>
      <c r="D119" s="30" t="s">
        <v>300</v>
      </c>
      <c r="E119" s="31" t="s">
        <v>77</v>
      </c>
      <c r="F119" s="30">
        <v>35</v>
      </c>
      <c r="G119" s="30" t="s">
        <v>298</v>
      </c>
      <c r="H119" s="30" t="s">
        <v>65</v>
      </c>
      <c r="I119" s="31"/>
      <c r="J119" s="31" t="s">
        <v>35</v>
      </c>
      <c r="K119" s="30">
        <f>VLOOKUP(D119,'[2]计划书'!$C$1:$W$545,8,FALSE)</f>
        <v>0</v>
      </c>
      <c r="L119" s="30" t="str">
        <f>VLOOKUP(D119,'[2]计划书'!$C$1:$W$545,9,FALSE)</f>
        <v>市场营销学</v>
      </c>
      <c r="M119" s="30" t="str">
        <f>VLOOKUP(D119,'[2]计划书'!$C$1:$W$545,10,FALSE)</f>
        <v>孙剑</v>
      </c>
      <c r="N119" s="30" t="str">
        <f>VLOOKUP(D119,'[2]计划书'!$C$1:$W$545,11,FALSE)</f>
        <v>农业</v>
      </c>
      <c r="O119" s="47" t="str">
        <f>VLOOKUP(D119,'[2]计划书'!$C$1:$W$545,12,FALSE)</f>
        <v>978-7-109-21863-5</v>
      </c>
      <c r="P119" s="48">
        <f>VLOOKUP(D119,'[2]计划书'!$C$1:$W$545,13,FALSE)</f>
        <v>42583</v>
      </c>
      <c r="Q119" s="31" t="s">
        <v>224</v>
      </c>
      <c r="R119" s="30" t="str">
        <f>VLOOKUP(D119,'[2]计划书'!$C$1:$W$545,15,FALSE)</f>
        <v>无</v>
      </c>
      <c r="S119" s="30" t="str">
        <f>VLOOKUP(D119,'[2]计划书'!$C$1:$W$545,16,FALSE)</f>
        <v>是</v>
      </c>
      <c r="T119" s="30">
        <f>VLOOKUP(D119,'[2]计划书'!$C$1:$W$545,17,FALSE)</f>
        <v>0</v>
      </c>
      <c r="U119" s="30" t="str">
        <f>VLOOKUP(D119,'[2]计划书'!$C$1:$W$545,18,FALSE)</f>
        <v>否</v>
      </c>
      <c r="V119" s="30" t="str">
        <f>VLOOKUP(D119,'[2]计划书'!$C$1:$W$545,19,FALSE)</f>
        <v>李春成</v>
      </c>
      <c r="W119" s="25"/>
      <c r="X119" s="31" t="s">
        <v>43</v>
      </c>
      <c r="Y119" s="67"/>
      <c r="AA119" s="3"/>
    </row>
    <row r="120" spans="1:27" s="4" customFormat="1" ht="34.5" customHeight="1">
      <c r="A120" s="25"/>
      <c r="B120" s="25">
        <v>116</v>
      </c>
      <c r="C120" s="30" t="s">
        <v>303</v>
      </c>
      <c r="D120" s="30" t="s">
        <v>304</v>
      </c>
      <c r="E120" s="31" t="s">
        <v>77</v>
      </c>
      <c r="F120" s="30">
        <v>64</v>
      </c>
      <c r="G120" s="30" t="s">
        <v>162</v>
      </c>
      <c r="H120" s="30" t="s">
        <v>65</v>
      </c>
      <c r="I120" s="31"/>
      <c r="J120" s="31" t="s">
        <v>35</v>
      </c>
      <c r="K120" s="30">
        <f>VLOOKUP(D120,'[2]计划书'!$C$1:$W$545,8,FALSE)</f>
        <v>0</v>
      </c>
      <c r="L120" s="30" t="str">
        <f>VLOOKUP(D120,'[2]计划书'!$C$1:$W$545,9,FALSE)</f>
        <v>战略管理:概念与案例(原书第12版)</v>
      </c>
      <c r="M120" s="30" t="str">
        <f>VLOOKUP(D120,'[2]计划书'!$C$1:$W$545,10,FALSE)</f>
        <v>查尔斯 W. L. 希尔</v>
      </c>
      <c r="N120" s="30" t="str">
        <f>VLOOKUP(D120,'[2]计划书'!$C$1:$W$545,11,FALSE)</f>
        <v>机械工业出版社</v>
      </c>
      <c r="O120" s="47" t="str">
        <f>VLOOKUP(D120,'[2]计划书'!$C$1:$W$545,12,FALSE)</f>
        <v>978-7-111-68626-2</v>
      </c>
      <c r="P120" s="48">
        <v>44409</v>
      </c>
      <c r="Q120" s="31" t="s">
        <v>305</v>
      </c>
      <c r="R120" s="30" t="s">
        <v>40</v>
      </c>
      <c r="S120" s="30" t="str">
        <f>VLOOKUP(D120,'[2]计划书'!$C$1:$W$545,16,FALSE)</f>
        <v>否</v>
      </c>
      <c r="T120" s="30" t="str">
        <f>VLOOKUP(D120,'[2]计划书'!$C$1:$W$545,17,FALSE)</f>
        <v>华章教材经典译丛</v>
      </c>
      <c r="U120" s="30" t="str">
        <f>VLOOKUP(D120,'[2]计划书'!$C$1:$W$545,18,FALSE)</f>
        <v>否</v>
      </c>
      <c r="V120" s="30" t="str">
        <f>VLOOKUP(D120,'[2]计划书'!$C$1:$W$545,19,FALSE)</f>
        <v>何玉成</v>
      </c>
      <c r="W120" s="25"/>
      <c r="X120" s="31" t="s">
        <v>43</v>
      </c>
      <c r="Y120" s="67"/>
      <c r="AA120" s="3"/>
    </row>
    <row r="121" spans="1:27" s="4" customFormat="1" ht="34.5" customHeight="1">
      <c r="A121" s="25"/>
      <c r="B121" s="25">
        <v>117</v>
      </c>
      <c r="C121" s="30" t="s">
        <v>303</v>
      </c>
      <c r="D121" s="30" t="s">
        <v>304</v>
      </c>
      <c r="E121" s="31" t="s">
        <v>77</v>
      </c>
      <c r="F121" s="30">
        <v>29</v>
      </c>
      <c r="G121" s="30" t="s">
        <v>192</v>
      </c>
      <c r="H121" s="30" t="s">
        <v>34</v>
      </c>
      <c r="I121" s="31"/>
      <c r="J121" s="31" t="s">
        <v>35</v>
      </c>
      <c r="K121" s="30">
        <f>VLOOKUP(D121,'[2]计划书'!$C$1:$W$545,8,FALSE)</f>
        <v>0</v>
      </c>
      <c r="L121" s="30" t="str">
        <f>VLOOKUP(D121,'[2]计划书'!$C$1:$W$545,9,FALSE)</f>
        <v>战略管理:概念与案例(原书第12版)</v>
      </c>
      <c r="M121" s="30" t="str">
        <f>VLOOKUP(D121,'[2]计划书'!$C$1:$W$545,10,FALSE)</f>
        <v>查尔斯 W. L. 希尔</v>
      </c>
      <c r="N121" s="30" t="str">
        <f>VLOOKUP(D121,'[2]计划书'!$C$1:$W$545,11,FALSE)</f>
        <v>机械工业出版社</v>
      </c>
      <c r="O121" s="47" t="str">
        <f>VLOOKUP(D121,'[2]计划书'!$C$1:$W$545,12,FALSE)</f>
        <v>978-7-111-68626-2</v>
      </c>
      <c r="P121" s="48">
        <v>44409</v>
      </c>
      <c r="Q121" s="31" t="s">
        <v>305</v>
      </c>
      <c r="R121" s="30" t="s">
        <v>40</v>
      </c>
      <c r="S121" s="30" t="str">
        <f>VLOOKUP(D121,'[2]计划书'!$C$1:$W$545,16,FALSE)</f>
        <v>否</v>
      </c>
      <c r="T121" s="30" t="str">
        <f>VLOOKUP(D121,'[2]计划书'!$C$1:$W$545,17,FALSE)</f>
        <v>华章教材经典译丛</v>
      </c>
      <c r="U121" s="30" t="str">
        <f>VLOOKUP(D121,'[2]计划书'!$C$1:$W$545,18,FALSE)</f>
        <v>否</v>
      </c>
      <c r="V121" s="30" t="str">
        <f>VLOOKUP(D121,'[2]计划书'!$C$1:$W$545,19,FALSE)</f>
        <v>何玉成</v>
      </c>
      <c r="W121" s="25"/>
      <c r="X121" s="31" t="s">
        <v>43</v>
      </c>
      <c r="Y121" s="67"/>
      <c r="AA121" s="3"/>
    </row>
    <row r="122" spans="1:27" s="4" customFormat="1" ht="34.5" customHeight="1">
      <c r="A122" s="25"/>
      <c r="B122" s="25">
        <v>118</v>
      </c>
      <c r="C122" s="30" t="s">
        <v>303</v>
      </c>
      <c r="D122" s="30" t="s">
        <v>304</v>
      </c>
      <c r="E122" s="31" t="s">
        <v>77</v>
      </c>
      <c r="F122" s="30">
        <v>63</v>
      </c>
      <c r="G122" s="30" t="s">
        <v>168</v>
      </c>
      <c r="H122" s="30" t="s">
        <v>65</v>
      </c>
      <c r="I122" s="31"/>
      <c r="J122" s="31" t="s">
        <v>35</v>
      </c>
      <c r="K122" s="30">
        <f>VLOOKUP(D122,'[2]计划书'!$C$1:$W$545,8,FALSE)</f>
        <v>0</v>
      </c>
      <c r="L122" s="30" t="str">
        <f>VLOOKUP(D122,'[2]计划书'!$C$1:$W$545,9,FALSE)</f>
        <v>战略管理:概念与案例(原书第12版)</v>
      </c>
      <c r="M122" s="30" t="str">
        <f>VLOOKUP(D122,'[2]计划书'!$C$1:$W$545,10,FALSE)</f>
        <v>查尔斯 W. L. 希尔</v>
      </c>
      <c r="N122" s="30" t="str">
        <f>VLOOKUP(D122,'[2]计划书'!$C$1:$W$545,11,FALSE)</f>
        <v>机械工业出版社</v>
      </c>
      <c r="O122" s="47" t="str">
        <f>VLOOKUP(D122,'[2]计划书'!$C$1:$W$545,12,FALSE)</f>
        <v>978-7-111-68626-2</v>
      </c>
      <c r="P122" s="48">
        <v>44409</v>
      </c>
      <c r="Q122" s="31" t="s">
        <v>305</v>
      </c>
      <c r="R122" s="30" t="s">
        <v>40</v>
      </c>
      <c r="S122" s="30" t="str">
        <f>VLOOKUP(D122,'[2]计划书'!$C$1:$W$545,16,FALSE)</f>
        <v>否</v>
      </c>
      <c r="T122" s="30" t="str">
        <f>VLOOKUP(D122,'[2]计划书'!$C$1:$W$545,17,FALSE)</f>
        <v>华章教材经典译丛</v>
      </c>
      <c r="U122" s="30" t="str">
        <f>VLOOKUP(D122,'[2]计划书'!$C$1:$W$545,18,FALSE)</f>
        <v>否</v>
      </c>
      <c r="V122" s="30" t="str">
        <f>VLOOKUP(D122,'[2]计划书'!$C$1:$W$545,19,FALSE)</f>
        <v>何玉成</v>
      </c>
      <c r="W122" s="25"/>
      <c r="X122" s="31" t="s">
        <v>43</v>
      </c>
      <c r="Y122" s="67"/>
      <c r="AA122" s="3"/>
    </row>
    <row r="123" spans="1:27" s="4" customFormat="1" ht="34.5" customHeight="1">
      <c r="A123" s="25"/>
      <c r="B123" s="25">
        <v>119</v>
      </c>
      <c r="C123" s="30" t="s">
        <v>303</v>
      </c>
      <c r="D123" s="30" t="s">
        <v>304</v>
      </c>
      <c r="E123" s="31" t="s">
        <v>77</v>
      </c>
      <c r="F123" s="30">
        <v>71</v>
      </c>
      <c r="G123" s="30" t="s">
        <v>306</v>
      </c>
      <c r="H123" s="30" t="s">
        <v>65</v>
      </c>
      <c r="I123" s="31"/>
      <c r="J123" s="31" t="s">
        <v>35</v>
      </c>
      <c r="K123" s="30">
        <f>VLOOKUP(D123,'[2]计划书'!$C$1:$W$545,8,FALSE)</f>
        <v>0</v>
      </c>
      <c r="L123" s="30" t="str">
        <f>VLOOKUP(D123,'[2]计划书'!$C$1:$W$545,9,FALSE)</f>
        <v>战略管理:概念与案例(原书第12版)</v>
      </c>
      <c r="M123" s="30" t="str">
        <f>VLOOKUP(D123,'[2]计划书'!$C$1:$W$545,10,FALSE)</f>
        <v>查尔斯 W. L. 希尔</v>
      </c>
      <c r="N123" s="30" t="str">
        <f>VLOOKUP(D123,'[2]计划书'!$C$1:$W$545,11,FALSE)</f>
        <v>机械工业出版社</v>
      </c>
      <c r="O123" s="47" t="str">
        <f>VLOOKUP(D123,'[2]计划书'!$C$1:$W$545,12,FALSE)</f>
        <v>978-7-111-68626-2</v>
      </c>
      <c r="P123" s="48">
        <v>44409</v>
      </c>
      <c r="Q123" s="31" t="s">
        <v>305</v>
      </c>
      <c r="R123" s="30" t="s">
        <v>40</v>
      </c>
      <c r="S123" s="30" t="str">
        <f>VLOOKUP(D123,'[2]计划书'!$C$1:$W$545,16,FALSE)</f>
        <v>否</v>
      </c>
      <c r="T123" s="30" t="str">
        <f>VLOOKUP(D123,'[2]计划书'!$C$1:$W$545,17,FALSE)</f>
        <v>华章教材经典译丛</v>
      </c>
      <c r="U123" s="30" t="str">
        <f>VLOOKUP(D123,'[2]计划书'!$C$1:$W$545,18,FALSE)</f>
        <v>否</v>
      </c>
      <c r="V123" s="30" t="str">
        <f>VLOOKUP(D123,'[2]计划书'!$C$1:$W$545,19,FALSE)</f>
        <v>何玉成</v>
      </c>
      <c r="W123" s="25"/>
      <c r="X123" s="31" t="s">
        <v>43</v>
      </c>
      <c r="Y123" s="67"/>
      <c r="AA123" s="3"/>
    </row>
    <row r="124" spans="1:27" s="4" customFormat="1" ht="34.5" customHeight="1">
      <c r="A124" s="25"/>
      <c r="B124" s="25">
        <v>120</v>
      </c>
      <c r="C124" s="30" t="s">
        <v>303</v>
      </c>
      <c r="D124" s="30" t="s">
        <v>304</v>
      </c>
      <c r="E124" s="31" t="s">
        <v>77</v>
      </c>
      <c r="F124" s="30">
        <v>37</v>
      </c>
      <c r="G124" s="30" t="s">
        <v>297</v>
      </c>
      <c r="H124" s="30" t="s">
        <v>65</v>
      </c>
      <c r="I124" s="31"/>
      <c r="J124" s="31" t="s">
        <v>35</v>
      </c>
      <c r="K124" s="30">
        <f>VLOOKUP(D124,'[2]计划书'!$C$1:$W$545,8,FALSE)</f>
        <v>0</v>
      </c>
      <c r="L124" s="30" t="str">
        <f>VLOOKUP(D124,'[2]计划书'!$C$1:$W$545,9,FALSE)</f>
        <v>战略管理:概念与案例(原书第12版)</v>
      </c>
      <c r="M124" s="30" t="str">
        <f>VLOOKUP(D124,'[2]计划书'!$C$1:$W$545,10,FALSE)</f>
        <v>查尔斯 W. L. 希尔</v>
      </c>
      <c r="N124" s="30" t="str">
        <f>VLOOKUP(D124,'[2]计划书'!$C$1:$W$545,11,FALSE)</f>
        <v>机械工业出版社</v>
      </c>
      <c r="O124" s="47" t="str">
        <f>VLOOKUP(D124,'[2]计划书'!$C$1:$W$545,12,FALSE)</f>
        <v>978-7-111-68626-2</v>
      </c>
      <c r="P124" s="48">
        <v>44409</v>
      </c>
      <c r="Q124" s="31" t="s">
        <v>305</v>
      </c>
      <c r="R124" s="30" t="s">
        <v>40</v>
      </c>
      <c r="S124" s="30" t="str">
        <f>VLOOKUP(D124,'[2]计划书'!$C$1:$W$545,16,FALSE)</f>
        <v>否</v>
      </c>
      <c r="T124" s="30" t="str">
        <f>VLOOKUP(D124,'[2]计划书'!$C$1:$W$545,17,FALSE)</f>
        <v>华章教材经典译丛</v>
      </c>
      <c r="U124" s="30" t="str">
        <f>VLOOKUP(D124,'[2]计划书'!$C$1:$W$545,18,FALSE)</f>
        <v>否</v>
      </c>
      <c r="V124" s="30" t="str">
        <f>VLOOKUP(D124,'[2]计划书'!$C$1:$W$545,19,FALSE)</f>
        <v>何玉成</v>
      </c>
      <c r="W124" s="25"/>
      <c r="X124" s="31" t="s">
        <v>43</v>
      </c>
      <c r="Y124" s="67"/>
      <c r="AA124" s="3"/>
    </row>
    <row r="125" spans="1:27" s="4" customFormat="1" ht="34.5" customHeight="1">
      <c r="A125" s="25"/>
      <c r="B125" s="25">
        <v>121</v>
      </c>
      <c r="C125" s="30" t="s">
        <v>303</v>
      </c>
      <c r="D125" s="30" t="s">
        <v>304</v>
      </c>
      <c r="E125" s="31" t="s">
        <v>77</v>
      </c>
      <c r="F125" s="30">
        <v>60</v>
      </c>
      <c r="G125" s="30" t="s">
        <v>178</v>
      </c>
      <c r="H125" s="30" t="s">
        <v>65</v>
      </c>
      <c r="I125" s="31"/>
      <c r="J125" s="31" t="s">
        <v>35</v>
      </c>
      <c r="K125" s="30">
        <f>VLOOKUP(D125,'[2]计划书'!$C$1:$W$545,8,FALSE)</f>
        <v>0</v>
      </c>
      <c r="L125" s="30" t="str">
        <f>VLOOKUP(D125,'[2]计划书'!$C$1:$W$545,9,FALSE)</f>
        <v>战略管理:概念与案例(原书第12版)</v>
      </c>
      <c r="M125" s="30" t="str">
        <f>VLOOKUP(D125,'[2]计划书'!$C$1:$W$545,10,FALSE)</f>
        <v>查尔斯 W. L. 希尔</v>
      </c>
      <c r="N125" s="30" t="str">
        <f>VLOOKUP(D125,'[2]计划书'!$C$1:$W$545,11,FALSE)</f>
        <v>机械工业出版社</v>
      </c>
      <c r="O125" s="47" t="str">
        <f>VLOOKUP(D125,'[2]计划书'!$C$1:$W$545,12,FALSE)</f>
        <v>978-7-111-68626-2</v>
      </c>
      <c r="P125" s="48">
        <v>44409</v>
      </c>
      <c r="Q125" s="31" t="s">
        <v>305</v>
      </c>
      <c r="R125" s="30" t="s">
        <v>40</v>
      </c>
      <c r="S125" s="30" t="str">
        <f>VLOOKUP(D125,'[2]计划书'!$C$1:$W$545,16,FALSE)</f>
        <v>否</v>
      </c>
      <c r="T125" s="30" t="str">
        <f>VLOOKUP(D125,'[2]计划书'!$C$1:$W$545,17,FALSE)</f>
        <v>华章教材经典译丛</v>
      </c>
      <c r="U125" s="30" t="str">
        <f>VLOOKUP(D125,'[2]计划书'!$C$1:$W$545,18,FALSE)</f>
        <v>否</v>
      </c>
      <c r="V125" s="30" t="str">
        <f>VLOOKUP(D125,'[2]计划书'!$C$1:$W$545,19,FALSE)</f>
        <v>何玉成</v>
      </c>
      <c r="W125" s="25"/>
      <c r="X125" s="31" t="s">
        <v>43</v>
      </c>
      <c r="Y125" s="67"/>
      <c r="AA125" s="3"/>
    </row>
    <row r="126" spans="1:27" s="4" customFormat="1" ht="34.5" customHeight="1">
      <c r="A126" s="25"/>
      <c r="B126" s="25">
        <v>122</v>
      </c>
      <c r="C126" s="30" t="s">
        <v>303</v>
      </c>
      <c r="D126" s="30" t="s">
        <v>304</v>
      </c>
      <c r="E126" s="31" t="s">
        <v>77</v>
      </c>
      <c r="F126" s="30">
        <v>23</v>
      </c>
      <c r="G126" s="30" t="s">
        <v>251</v>
      </c>
      <c r="H126" s="30" t="s">
        <v>65</v>
      </c>
      <c r="I126" s="31"/>
      <c r="J126" s="31" t="s">
        <v>35</v>
      </c>
      <c r="K126" s="30">
        <f>VLOOKUP(D126,'[2]计划书'!$C$1:$W$545,8,FALSE)</f>
        <v>0</v>
      </c>
      <c r="L126" s="30" t="str">
        <f>VLOOKUP(D126,'[2]计划书'!$C$1:$W$545,9,FALSE)</f>
        <v>战略管理:概念与案例(原书第12版)</v>
      </c>
      <c r="M126" s="30" t="str">
        <f>VLOOKUP(D126,'[2]计划书'!$C$1:$W$545,10,FALSE)</f>
        <v>查尔斯 W. L. 希尔</v>
      </c>
      <c r="N126" s="30" t="str">
        <f>VLOOKUP(D126,'[2]计划书'!$C$1:$W$545,11,FALSE)</f>
        <v>机械工业出版社</v>
      </c>
      <c r="O126" s="47" t="str">
        <f>VLOOKUP(D126,'[2]计划书'!$C$1:$W$545,12,FALSE)</f>
        <v>978-7-111-68626-2</v>
      </c>
      <c r="P126" s="48">
        <v>44409</v>
      </c>
      <c r="Q126" s="31" t="s">
        <v>305</v>
      </c>
      <c r="R126" s="30" t="s">
        <v>40</v>
      </c>
      <c r="S126" s="30" t="str">
        <f>VLOOKUP(D126,'[2]计划书'!$C$1:$W$545,16,FALSE)</f>
        <v>否</v>
      </c>
      <c r="T126" s="30" t="str">
        <f>VLOOKUP(D126,'[2]计划书'!$C$1:$W$545,17,FALSE)</f>
        <v>华章教材经典译丛</v>
      </c>
      <c r="U126" s="30" t="str">
        <f>VLOOKUP(D126,'[2]计划书'!$C$1:$W$545,18,FALSE)</f>
        <v>否</v>
      </c>
      <c r="V126" s="30" t="str">
        <f>VLOOKUP(D126,'[2]计划书'!$C$1:$W$545,19,FALSE)</f>
        <v>何玉成</v>
      </c>
      <c r="W126" s="25"/>
      <c r="X126" s="31" t="s">
        <v>43</v>
      </c>
      <c r="Y126" s="67"/>
      <c r="AA126" s="3"/>
    </row>
    <row r="127" spans="1:27" s="4" customFormat="1" ht="48.75" customHeight="1">
      <c r="A127" s="25"/>
      <c r="B127" s="25">
        <v>123</v>
      </c>
      <c r="C127" s="30" t="s">
        <v>307</v>
      </c>
      <c r="D127" s="30" t="s">
        <v>308</v>
      </c>
      <c r="E127" s="31" t="s">
        <v>32</v>
      </c>
      <c r="F127" s="30">
        <v>62</v>
      </c>
      <c r="G127" s="30" t="s">
        <v>217</v>
      </c>
      <c r="H127" s="30" t="s">
        <v>34</v>
      </c>
      <c r="I127" s="31"/>
      <c r="J127" s="31" t="s">
        <v>35</v>
      </c>
      <c r="K127" s="30">
        <f>VLOOKUP(D127,'[2]计划书'!$C$1:$W$545,8,FALSE)</f>
        <v>0</v>
      </c>
      <c r="L127" s="30" t="str">
        <f>VLOOKUP(D127,'[2]计划书'!$C$1:$W$545,9,FALSE)</f>
        <v>消费者行为学</v>
      </c>
      <c r="M127" s="30" t="str">
        <f>VLOOKUP(D127,'[2]计划书'!$C$1:$W$545,10,FALSE)</f>
        <v>符国群编著</v>
      </c>
      <c r="N127" s="30" t="str">
        <f>VLOOKUP(D127,'[2]计划书'!$C$1:$W$545,11,FALSE)</f>
        <v>高等教育出版社</v>
      </c>
      <c r="O127" s="47" t="str">
        <f>VLOOKUP(D127,'[2]计划书'!$C$1:$W$545,12,FALSE)</f>
        <v>978-7-04-041490-5</v>
      </c>
      <c r="P127" s="48">
        <v>44197</v>
      </c>
      <c r="Q127" s="31" t="s">
        <v>72</v>
      </c>
      <c r="R127" s="30" t="s">
        <v>40</v>
      </c>
      <c r="S127" s="30" t="str">
        <f>VLOOKUP(D127,'[2]计划书'!$C$1:$W$545,16,FALSE)</f>
        <v>否</v>
      </c>
      <c r="T127" s="58" t="str">
        <f>VLOOKUP(D127,'[2]计划书'!$C$1:$W$545,17,FALSE)</f>
        <v>“十二五”普通高等教育本科国家级规划教材</v>
      </c>
      <c r="U127" s="30" t="str">
        <f>VLOOKUP(D127,'[2]计划书'!$C$1:$W$545,18,FALSE)</f>
        <v>否</v>
      </c>
      <c r="V127" s="30" t="str">
        <f>VLOOKUP(D127,'[2]计划书'!$C$1:$W$545,19,FALSE)</f>
        <v>张彩华</v>
      </c>
      <c r="W127" s="25"/>
      <c r="X127" s="31" t="s">
        <v>43</v>
      </c>
      <c r="Y127" s="67"/>
      <c r="AA127" s="3"/>
    </row>
    <row r="128" spans="1:27" s="4" customFormat="1" ht="34.5" customHeight="1">
      <c r="A128" s="25"/>
      <c r="B128" s="25">
        <v>124</v>
      </c>
      <c r="C128" s="30" t="s">
        <v>309</v>
      </c>
      <c r="D128" s="30" t="s">
        <v>310</v>
      </c>
      <c r="E128" s="31" t="s">
        <v>77</v>
      </c>
      <c r="F128" s="30">
        <v>71</v>
      </c>
      <c r="G128" s="30" t="s">
        <v>306</v>
      </c>
      <c r="H128" s="30" t="s">
        <v>65</v>
      </c>
      <c r="I128" s="31"/>
      <c r="J128" s="31" t="s">
        <v>35</v>
      </c>
      <c r="K128" s="30">
        <f>VLOOKUP(D128,'[2]计划书'!$C$1:$W$545,8,FALSE)</f>
        <v>0</v>
      </c>
      <c r="L128" s="30" t="str">
        <f>VLOOKUP(D128,'[2]计划书'!$C$1:$W$545,9,FALSE)</f>
        <v>电子商务——管理与社交网络视角</v>
      </c>
      <c r="M128" s="30" t="str">
        <f>VLOOKUP(D128,'[2]计划书'!$C$1:$W$545,10,FALSE)</f>
        <v>埃弗雷姆·特班</v>
      </c>
      <c r="N128" s="30" t="str">
        <f>VLOOKUP(D128,'[2]计划书'!$C$1:$W$545,11,FALSE)</f>
        <v>机械工业出版社</v>
      </c>
      <c r="O128" s="47" t="str">
        <f>VLOOKUP(D128,'[2]计划书'!$C$1:$W$545,12,FALSE)</f>
        <v>978-7-11-166056-9</v>
      </c>
      <c r="P128" s="48">
        <f>VLOOKUP(D128,'[2]计划书'!$C$1:$W$545,13,FALSE)</f>
        <v>44044</v>
      </c>
      <c r="Q128" s="31" t="s">
        <v>196</v>
      </c>
      <c r="R128" s="30" t="str">
        <f>VLOOKUP(D128,'[2]计划书'!$C$1:$W$545,15,FALSE)</f>
        <v>无</v>
      </c>
      <c r="S128" s="30" t="str">
        <f>VLOOKUP(D128,'[2]计划书'!$C$1:$W$545,16,FALSE)</f>
        <v>否</v>
      </c>
      <c r="T128" s="30">
        <f>VLOOKUP(D128,'[2]计划书'!$C$1:$W$545,17,FALSE)</f>
        <v>0</v>
      </c>
      <c r="U128" s="30" t="s">
        <v>41</v>
      </c>
      <c r="V128" s="30" t="str">
        <f>VLOOKUP(D128,'[2]计划书'!$C$1:$W$545,19,FALSE)</f>
        <v>卢云帆</v>
      </c>
      <c r="W128" s="25"/>
      <c r="X128" s="31" t="s">
        <v>43</v>
      </c>
      <c r="Y128" s="67"/>
      <c r="AA128" s="3"/>
    </row>
    <row r="129" spans="1:27" s="4" customFormat="1" ht="34.5" customHeight="1">
      <c r="A129" s="25"/>
      <c r="B129" s="25">
        <v>125</v>
      </c>
      <c r="C129" s="30" t="s">
        <v>309</v>
      </c>
      <c r="D129" s="30" t="s">
        <v>310</v>
      </c>
      <c r="E129" s="31" t="s">
        <v>77</v>
      </c>
      <c r="F129" s="30">
        <v>23</v>
      </c>
      <c r="G129" s="30" t="s">
        <v>251</v>
      </c>
      <c r="H129" s="30" t="s">
        <v>65</v>
      </c>
      <c r="I129" s="31"/>
      <c r="J129" s="31" t="s">
        <v>35</v>
      </c>
      <c r="K129" s="30">
        <f>VLOOKUP(D129,'[2]计划书'!$C$1:$W$545,8,FALSE)</f>
        <v>0</v>
      </c>
      <c r="L129" s="30" t="str">
        <f>VLOOKUP(D129,'[2]计划书'!$C$1:$W$545,9,FALSE)</f>
        <v>电子商务——管理与社交网络视角</v>
      </c>
      <c r="M129" s="30" t="str">
        <f>VLOOKUP(D129,'[2]计划书'!$C$1:$W$545,10,FALSE)</f>
        <v>埃弗雷姆·特班</v>
      </c>
      <c r="N129" s="30" t="str">
        <f>VLOOKUP(D129,'[2]计划书'!$C$1:$W$545,11,FALSE)</f>
        <v>机械工业出版社</v>
      </c>
      <c r="O129" s="47" t="str">
        <f>VLOOKUP(D129,'[2]计划书'!$C$1:$W$545,12,FALSE)</f>
        <v>978-7-11-166056-9</v>
      </c>
      <c r="P129" s="48">
        <f>VLOOKUP(D129,'[2]计划书'!$C$1:$W$545,13,FALSE)</f>
        <v>44044</v>
      </c>
      <c r="Q129" s="31" t="s">
        <v>196</v>
      </c>
      <c r="R129" s="30" t="str">
        <f>VLOOKUP(D129,'[2]计划书'!$C$1:$W$545,15,FALSE)</f>
        <v>无</v>
      </c>
      <c r="S129" s="30" t="str">
        <f>VLOOKUP(D129,'[2]计划书'!$C$1:$W$545,16,FALSE)</f>
        <v>否</v>
      </c>
      <c r="T129" s="30">
        <f>VLOOKUP(D129,'[2]计划书'!$C$1:$W$545,17,FALSE)</f>
        <v>0</v>
      </c>
      <c r="U129" s="30" t="s">
        <v>41</v>
      </c>
      <c r="V129" s="30" t="str">
        <f>VLOOKUP(D129,'[2]计划书'!$C$1:$W$545,19,FALSE)</f>
        <v>卢云帆</v>
      </c>
      <c r="W129" s="25"/>
      <c r="X129" s="31" t="s">
        <v>43</v>
      </c>
      <c r="Y129" s="67"/>
      <c r="AA129" s="3"/>
    </row>
    <row r="130" spans="1:27" s="4" customFormat="1" ht="40.5" customHeight="1">
      <c r="A130" s="25"/>
      <c r="B130" s="25">
        <v>126</v>
      </c>
      <c r="C130" s="30" t="s">
        <v>311</v>
      </c>
      <c r="D130" s="30" t="s">
        <v>312</v>
      </c>
      <c r="E130" s="31" t="s">
        <v>313</v>
      </c>
      <c r="F130" s="30">
        <v>64</v>
      </c>
      <c r="G130" s="30" t="s">
        <v>162</v>
      </c>
      <c r="H130" s="30" t="s">
        <v>65</v>
      </c>
      <c r="I130" s="31"/>
      <c r="J130" s="31" t="s">
        <v>35</v>
      </c>
      <c r="K130" s="30">
        <f>VLOOKUP(D130,'[2]计划书'!$C$1:$W$545,8,FALSE)</f>
        <v>0</v>
      </c>
      <c r="L130" s="30" t="str">
        <f>VLOOKUP(D130,'[2]计划书'!$C$1:$W$545,9,FALSE)</f>
        <v>高级财务会计</v>
      </c>
      <c r="M130" s="30" t="str">
        <f>VLOOKUP(D130,'[2]计划书'!$C$1:$W$545,10,FALSE)</f>
        <v>陈信元编著</v>
      </c>
      <c r="N130" s="30" t="str">
        <f>VLOOKUP(D130,'[2]计划书'!$C$1:$W$545,11,FALSE)</f>
        <v>上海财经大学出版社</v>
      </c>
      <c r="O130" s="47" t="str">
        <f>VLOOKUP(D130,'[2]计划书'!$C$1:$W$545,12,FALSE)</f>
        <v>978-7-5642-3097-5</v>
      </c>
      <c r="P130" s="48">
        <f>VLOOKUP(D130,'[2]计划书'!$C$1:$W$545,13,FALSE)</f>
        <v>43344</v>
      </c>
      <c r="Q130" s="31" t="s">
        <v>224</v>
      </c>
      <c r="R130" s="30" t="s">
        <v>40</v>
      </c>
      <c r="S130" s="30" t="str">
        <f>VLOOKUP(D130,'[2]计划书'!$C$1:$W$545,16,FALSE)</f>
        <v>否</v>
      </c>
      <c r="T130" s="30" t="str">
        <f>VLOOKUP(D130,'[2]计划书'!$C$1:$W$545,17,FALSE)</f>
        <v>上海财经大学会计专业系列教材</v>
      </c>
      <c r="U130" s="30" t="str">
        <f>VLOOKUP(D130,'[2]计划书'!$C$1:$W$545,18,FALSE)</f>
        <v>否</v>
      </c>
      <c r="V130" s="30" t="str">
        <f>VLOOKUP(D130,'[2]计划书'!$C$1:$W$545,19,FALSE)</f>
        <v>包晓岚</v>
      </c>
      <c r="W130" s="25"/>
      <c r="X130" s="31" t="s">
        <v>43</v>
      </c>
      <c r="Y130" s="67"/>
      <c r="AA130" s="3"/>
    </row>
    <row r="131" spans="1:27" s="4" customFormat="1" ht="40.5" customHeight="1">
      <c r="A131" s="25"/>
      <c r="B131" s="25">
        <v>127</v>
      </c>
      <c r="C131" s="30" t="s">
        <v>311</v>
      </c>
      <c r="D131" s="30" t="s">
        <v>312</v>
      </c>
      <c r="E131" s="31" t="s">
        <v>313</v>
      </c>
      <c r="F131" s="30">
        <v>63</v>
      </c>
      <c r="G131" s="30" t="s">
        <v>168</v>
      </c>
      <c r="H131" s="30" t="s">
        <v>34</v>
      </c>
      <c r="I131" s="31"/>
      <c r="J131" s="31" t="s">
        <v>35</v>
      </c>
      <c r="K131" s="30">
        <f>VLOOKUP(D131,'[2]计划书'!$C$1:$W$545,8,FALSE)</f>
        <v>0</v>
      </c>
      <c r="L131" s="30" t="str">
        <f>VLOOKUP(D131,'[2]计划书'!$C$1:$W$545,9,FALSE)</f>
        <v>高级财务会计</v>
      </c>
      <c r="M131" s="30" t="str">
        <f>VLOOKUP(D131,'[2]计划书'!$C$1:$W$545,10,FALSE)</f>
        <v>陈信元编著</v>
      </c>
      <c r="N131" s="30" t="str">
        <f>VLOOKUP(D131,'[2]计划书'!$C$1:$W$545,11,FALSE)</f>
        <v>上海财经大学出版社</v>
      </c>
      <c r="O131" s="47" t="str">
        <f>VLOOKUP(D131,'[2]计划书'!$C$1:$W$545,12,FALSE)</f>
        <v>978-7-5642-3097-5</v>
      </c>
      <c r="P131" s="48">
        <f>VLOOKUP(D131,'[2]计划书'!$C$1:$W$545,13,FALSE)</f>
        <v>43344</v>
      </c>
      <c r="Q131" s="31" t="s">
        <v>224</v>
      </c>
      <c r="R131" s="30" t="s">
        <v>40</v>
      </c>
      <c r="S131" s="30" t="str">
        <f>VLOOKUP(D131,'[2]计划书'!$C$1:$W$545,16,FALSE)</f>
        <v>否</v>
      </c>
      <c r="T131" s="30" t="str">
        <f>VLOOKUP(D131,'[2]计划书'!$C$1:$W$545,17,FALSE)</f>
        <v>上海财经大学会计专业系列教材</v>
      </c>
      <c r="U131" s="30" t="str">
        <f>VLOOKUP(D131,'[2]计划书'!$C$1:$W$545,18,FALSE)</f>
        <v>否</v>
      </c>
      <c r="V131" s="30" t="str">
        <f>VLOOKUP(D131,'[2]计划书'!$C$1:$W$545,19,FALSE)</f>
        <v>包晓岚</v>
      </c>
      <c r="W131" s="25"/>
      <c r="X131" s="31" t="s">
        <v>43</v>
      </c>
      <c r="Y131" s="67"/>
      <c r="AA131" s="3"/>
    </row>
    <row r="132" spans="1:27" s="4" customFormat="1" ht="34.5" customHeight="1">
      <c r="A132" s="25"/>
      <c r="B132" s="25">
        <v>128</v>
      </c>
      <c r="C132" s="30" t="s">
        <v>314</v>
      </c>
      <c r="D132" s="30" t="s">
        <v>315</v>
      </c>
      <c r="E132" s="31" t="s">
        <v>32</v>
      </c>
      <c r="F132" s="30">
        <v>64</v>
      </c>
      <c r="G132" s="30" t="s">
        <v>162</v>
      </c>
      <c r="H132" s="30" t="s">
        <v>65</v>
      </c>
      <c r="I132" s="31"/>
      <c r="J132" s="31" t="s">
        <v>35</v>
      </c>
      <c r="K132" s="30">
        <f>VLOOKUP(D132,'[2]计划书'!$C$1:$W$545,8,FALSE)</f>
        <v>0</v>
      </c>
      <c r="L132" s="30" t="str">
        <f>VLOOKUP(D132,'[2]计划书'!$C$1:$W$545,9,FALSE)</f>
        <v>《审计》</v>
      </c>
      <c r="M132" s="30" t="str">
        <f>VLOOKUP(D132,'[2]计划书'!$C$1:$W$545,10,FALSE)</f>
        <v>陈汉文</v>
      </c>
      <c r="N132" s="30" t="str">
        <f>VLOOKUP(D132,'[2]计划书'!$C$1:$W$545,11,FALSE)</f>
        <v>中国人民大学</v>
      </c>
      <c r="O132" s="47" t="str">
        <f>VLOOKUP(D132,'[2]计划书'!$C$1:$W$545,12,FALSE)</f>
        <v>978-7-300-28387-6</v>
      </c>
      <c r="P132" s="48">
        <v>44044</v>
      </c>
      <c r="Q132" s="31" t="s">
        <v>72</v>
      </c>
      <c r="R132" s="30" t="s">
        <v>40</v>
      </c>
      <c r="S132" s="30" t="str">
        <f>VLOOKUP(D132,'[2]计划书'!$C$1:$W$545,16,FALSE)</f>
        <v>否</v>
      </c>
      <c r="T132" s="30" t="str">
        <f>VLOOKUP(D132,'[2]计划书'!$C$1:$W$545,17,FALSE)</f>
        <v>“十二五”规划教材</v>
      </c>
      <c r="U132" s="30" t="str">
        <f>VLOOKUP(D132,'[2]计划书'!$C$1:$W$545,18,FALSE)</f>
        <v>否</v>
      </c>
      <c r="V132" s="30" t="str">
        <f>VLOOKUP(D132,'[2]计划书'!$C$1:$W$545,19,FALSE)</f>
        <v>王淅勤</v>
      </c>
      <c r="W132" s="25"/>
      <c r="X132" s="31" t="s">
        <v>43</v>
      </c>
      <c r="Y132" s="67"/>
      <c r="AA132" s="3"/>
    </row>
    <row r="133" spans="1:27" s="4" customFormat="1" ht="34.5" customHeight="1">
      <c r="A133" s="25"/>
      <c r="B133" s="25">
        <v>129</v>
      </c>
      <c r="C133" s="30" t="s">
        <v>314</v>
      </c>
      <c r="D133" s="30" t="s">
        <v>315</v>
      </c>
      <c r="E133" s="31" t="s">
        <v>32</v>
      </c>
      <c r="F133" s="30">
        <v>63</v>
      </c>
      <c r="G133" s="30" t="s">
        <v>168</v>
      </c>
      <c r="H133" s="30" t="s">
        <v>34</v>
      </c>
      <c r="I133" s="31"/>
      <c r="J133" s="31" t="s">
        <v>35</v>
      </c>
      <c r="K133" s="30">
        <f>VLOOKUP(D133,'[2]计划书'!$C$1:$W$545,8,FALSE)</f>
        <v>0</v>
      </c>
      <c r="L133" s="30" t="str">
        <f>VLOOKUP(D133,'[2]计划书'!$C$1:$W$545,9,FALSE)</f>
        <v>《审计》</v>
      </c>
      <c r="M133" s="30" t="str">
        <f>VLOOKUP(D133,'[2]计划书'!$C$1:$W$545,10,FALSE)</f>
        <v>陈汉文</v>
      </c>
      <c r="N133" s="30" t="str">
        <f>VLOOKUP(D133,'[2]计划书'!$C$1:$W$545,11,FALSE)</f>
        <v>中国人民大学</v>
      </c>
      <c r="O133" s="47" t="str">
        <f>VLOOKUP(D133,'[2]计划书'!$C$1:$W$545,12,FALSE)</f>
        <v>978-7-300-28387-6</v>
      </c>
      <c r="P133" s="48">
        <v>44044</v>
      </c>
      <c r="Q133" s="31" t="s">
        <v>72</v>
      </c>
      <c r="R133" s="30" t="s">
        <v>40</v>
      </c>
      <c r="S133" s="30" t="str">
        <f>VLOOKUP(D133,'[2]计划书'!$C$1:$W$545,16,FALSE)</f>
        <v>否</v>
      </c>
      <c r="T133" s="30" t="str">
        <f>VLOOKUP(D133,'[2]计划书'!$C$1:$W$545,17,FALSE)</f>
        <v>“十二五”规划教材</v>
      </c>
      <c r="U133" s="30" t="str">
        <f>VLOOKUP(D133,'[2]计划书'!$C$1:$W$545,18,FALSE)</f>
        <v>否</v>
      </c>
      <c r="V133" s="30" t="str">
        <f>VLOOKUP(D133,'[2]计划书'!$C$1:$W$545,19,FALSE)</f>
        <v>王淅勤</v>
      </c>
      <c r="W133" s="25"/>
      <c r="X133" s="31" t="s">
        <v>43</v>
      </c>
      <c r="Y133" s="67"/>
      <c r="AA133" s="3"/>
    </row>
    <row r="134" spans="1:27" s="4" customFormat="1" ht="34.5" customHeight="1">
      <c r="A134" s="25"/>
      <c r="B134" s="25">
        <v>130</v>
      </c>
      <c r="C134" s="30" t="s">
        <v>316</v>
      </c>
      <c r="D134" s="58" t="s">
        <v>317</v>
      </c>
      <c r="E134" s="31" t="s">
        <v>48</v>
      </c>
      <c r="F134" s="30">
        <v>64</v>
      </c>
      <c r="G134" s="30" t="s">
        <v>162</v>
      </c>
      <c r="H134" s="30" t="s">
        <v>65</v>
      </c>
      <c r="I134" s="31"/>
      <c r="J134" s="31" t="s">
        <v>35</v>
      </c>
      <c r="K134" s="30">
        <f>VLOOKUP(D134,'[2]计划书'!$C$1:$W$545,8,FALSE)</f>
        <v>0</v>
      </c>
      <c r="L134" s="30" t="str">
        <f>VLOOKUP(D134,'[2]计划书'!$C$1:$W$545,9,FALSE)</f>
        <v>EXCEL在财务管理中的应用</v>
      </c>
      <c r="M134" s="30" t="str">
        <f>VLOOKUP(D134,'[2]计划书'!$C$1:$W$545,10,FALSE)</f>
        <v>张敦力,李银香,马光华编著</v>
      </c>
      <c r="N134" s="30" t="str">
        <f>VLOOKUP(D134,'[2]计划书'!$C$1:$W$545,11,FALSE)</f>
        <v>中国人民大学出版社</v>
      </c>
      <c r="O134" s="47" t="str">
        <f>VLOOKUP(D134,'[2]计划书'!$C$1:$W$545,12,FALSE)</f>
        <v>978-7-300-26514-8</v>
      </c>
      <c r="P134" s="48">
        <v>43466</v>
      </c>
      <c r="Q134" s="31" t="s">
        <v>39</v>
      </c>
      <c r="R134" s="30" t="s">
        <v>40</v>
      </c>
      <c r="S134" s="30" t="str">
        <f>VLOOKUP(D134,'[2]计划书'!$C$1:$W$545,16,FALSE)</f>
        <v>否</v>
      </c>
      <c r="T134" s="30">
        <f>VLOOKUP(D134,'[2]计划书'!$C$1:$W$545,17,FALSE)</f>
        <v>0</v>
      </c>
      <c r="U134" s="30" t="str">
        <f>VLOOKUP(D134,'[2]计划书'!$C$1:$W$545,18,FALSE)</f>
        <v>否</v>
      </c>
      <c r="V134" s="30" t="str">
        <f>VLOOKUP(D134,'[2]计划书'!$C$1:$W$545,19,FALSE)</f>
        <v>范依依</v>
      </c>
      <c r="W134" s="25"/>
      <c r="X134" s="31" t="s">
        <v>43</v>
      </c>
      <c r="Y134" s="67"/>
      <c r="AA134" s="3"/>
    </row>
    <row r="135" spans="1:27" s="4" customFormat="1" ht="34.5" customHeight="1">
      <c r="A135" s="25"/>
      <c r="B135" s="25">
        <v>131</v>
      </c>
      <c r="C135" s="30" t="s">
        <v>318</v>
      </c>
      <c r="D135" s="30" t="s">
        <v>319</v>
      </c>
      <c r="E135" s="31" t="s">
        <v>48</v>
      </c>
      <c r="F135" s="30">
        <v>71</v>
      </c>
      <c r="G135" s="30" t="s">
        <v>152</v>
      </c>
      <c r="H135" s="30" t="s">
        <v>34</v>
      </c>
      <c r="I135" s="31"/>
      <c r="J135" s="31" t="s">
        <v>35</v>
      </c>
      <c r="K135" s="30">
        <f>VLOOKUP(D135,'[2]计划书'!$C$1:$W$545,8,FALSE)</f>
        <v>0</v>
      </c>
      <c r="L135" s="30" t="str">
        <f>VLOOKUP(D135,'[2]计划书'!$C$1:$W$545,9,FALSE)</f>
        <v>区域经济学</v>
      </c>
      <c r="M135" s="30" t="str">
        <f>VLOOKUP(D135,'[2]计划书'!$C$1:$W$545,10,FALSE)</f>
        <v>安虎森、孙久文、吴殿廷</v>
      </c>
      <c r="N135" s="30" t="str">
        <f>VLOOKUP(D135,'[2]计划书'!$C$1:$W$545,11,FALSE)</f>
        <v>高等教育出版社</v>
      </c>
      <c r="O135" s="47" t="str">
        <f>VLOOKUP(D135,'[2]计划书'!$C$1:$W$545,12,FALSE)</f>
        <v>978-7-04-048189-1</v>
      </c>
      <c r="P135" s="48">
        <v>43191</v>
      </c>
      <c r="Q135" s="31" t="s">
        <v>72</v>
      </c>
      <c r="R135" s="30" t="str">
        <f>VLOOKUP(D135,'[2]计划书'!$C$1:$W$545,15,FALSE)</f>
        <v>是</v>
      </c>
      <c r="S135" s="30" t="str">
        <f>VLOOKUP(D135,'[2]计划书'!$C$1:$W$545,16,FALSE)</f>
        <v>否</v>
      </c>
      <c r="T135" s="30" t="str">
        <f>VLOOKUP(D135,'[2]计划书'!$C$1:$W$545,17,FALSE)</f>
        <v>马工程教材</v>
      </c>
      <c r="U135" s="30" t="str">
        <f>VLOOKUP(D135,'[2]计划书'!$C$1:$W$545,18,FALSE)</f>
        <v>否</v>
      </c>
      <c r="V135" s="30" t="str">
        <f>VLOOKUP(D135,'[2]计划书'!$C$1:$W$545,19,FALSE)</f>
        <v>王玉泽</v>
      </c>
      <c r="W135" s="25"/>
      <c r="X135" s="31" t="s">
        <v>43</v>
      </c>
      <c r="Y135" s="67"/>
      <c r="AA135" s="3"/>
    </row>
    <row r="136" spans="1:27" s="4" customFormat="1" ht="34.5" customHeight="1">
      <c r="A136" s="25"/>
      <c r="B136" s="25">
        <v>132</v>
      </c>
      <c r="C136" s="30" t="s">
        <v>320</v>
      </c>
      <c r="D136" s="30" t="s">
        <v>321</v>
      </c>
      <c r="E136" s="31" t="s">
        <v>322</v>
      </c>
      <c r="F136" s="30">
        <v>62</v>
      </c>
      <c r="G136" s="30" t="s">
        <v>323</v>
      </c>
      <c r="H136" s="30" t="s">
        <v>65</v>
      </c>
      <c r="I136" s="31"/>
      <c r="J136" s="31" t="s">
        <v>35</v>
      </c>
      <c r="K136" s="30">
        <f>VLOOKUP(D136,'[2]计划书'!$C$1:$W$545,8,FALSE)</f>
        <v>0</v>
      </c>
      <c r="L136" s="30" t="str">
        <f>VLOOKUP(D136,'[2]计划书'!$C$1:$W$545,9,FALSE)</f>
        <v>金融学概论</v>
      </c>
      <c r="M136" s="30" t="str">
        <f>VLOOKUP(D136,'[2]计划书'!$C$1:$W$545,10,FALSE)</f>
        <v>凌江怀</v>
      </c>
      <c r="N136" s="30" t="str">
        <f>VLOOKUP(D136,'[2]计划书'!$C$1:$W$545,11,FALSE)</f>
        <v>高等教育出版社</v>
      </c>
      <c r="O136" s="47" t="str">
        <f>VLOOKUP(D136,'[2]计划书'!$C$1:$W$545,12,FALSE)</f>
        <v>978-7-04-053838-0</v>
      </c>
      <c r="P136" s="48">
        <v>43983</v>
      </c>
      <c r="Q136" s="31" t="s">
        <v>72</v>
      </c>
      <c r="R136" s="30" t="str">
        <f>VLOOKUP(D136,'[2]计划书'!$C$1:$W$545,15,FALSE)</f>
        <v>无</v>
      </c>
      <c r="S136" s="30" t="str">
        <f>VLOOKUP(D136,'[2]计划书'!$C$1:$W$545,16,FALSE)</f>
        <v>否</v>
      </c>
      <c r="T136" s="30">
        <f>VLOOKUP(D136,'[2]计划书'!$C$1:$W$545,17,FALSE)</f>
        <v>0</v>
      </c>
      <c r="U136" s="30" t="str">
        <f>VLOOKUP(D136,'[2]计划书'!$C$1:$W$545,18,FALSE)</f>
        <v>否</v>
      </c>
      <c r="V136" s="30" t="str">
        <f>VLOOKUP(D136,'[2]计划书'!$C$1:$W$545,19,FALSE)</f>
        <v>熊学萍</v>
      </c>
      <c r="W136" s="25"/>
      <c r="X136" s="31" t="s">
        <v>43</v>
      </c>
      <c r="Y136" s="67"/>
      <c r="AA136" s="3"/>
    </row>
    <row r="137" spans="1:27" s="4" customFormat="1" ht="34.5" customHeight="1">
      <c r="A137" s="25"/>
      <c r="B137" s="25">
        <v>133</v>
      </c>
      <c r="C137" s="30" t="s">
        <v>324</v>
      </c>
      <c r="D137" s="30" t="s">
        <v>325</v>
      </c>
      <c r="E137" s="31" t="s">
        <v>322</v>
      </c>
      <c r="F137" s="30">
        <v>30</v>
      </c>
      <c r="G137" s="30" t="s">
        <v>262</v>
      </c>
      <c r="H137" s="30" t="s">
        <v>65</v>
      </c>
      <c r="I137" s="31"/>
      <c r="J137" s="31" t="s">
        <v>35</v>
      </c>
      <c r="K137" s="30">
        <f>VLOOKUP(D137,'[2]计划书'!$C$1:$W$545,8,FALSE)</f>
        <v>0</v>
      </c>
      <c r="L137" s="30" t="str">
        <f>VLOOKUP(D137,'[2]计划书'!$C$1:$W$545,9,FALSE)</f>
        <v>计量经济学及stata应用</v>
      </c>
      <c r="M137" s="30" t="str">
        <f>VLOOKUP(D137,'[2]计划书'!$C$1:$W$545,10,FALSE)</f>
        <v>陈强</v>
      </c>
      <c r="N137" s="30" t="str">
        <f>VLOOKUP(D137,'[2]计划书'!$C$1:$W$545,11,FALSE)</f>
        <v>高等教育出版社</v>
      </c>
      <c r="O137" s="47" t="str">
        <f>VLOOKUP(D137,'[2]计划书'!$C$1:$W$545,12,FALSE)</f>
        <v>978-7-04-042751-6</v>
      </c>
      <c r="P137" s="48">
        <f>VLOOKUP(D137,'[2]计划书'!$C$1:$W$545,13,FALSE)</f>
        <v>42186</v>
      </c>
      <c r="Q137" s="31" t="s">
        <v>39</v>
      </c>
      <c r="R137" s="30" t="str">
        <f>VLOOKUP(D137,'[2]计划书'!$C$1:$W$545,15,FALSE)</f>
        <v>无</v>
      </c>
      <c r="S137" s="30" t="str">
        <f>VLOOKUP(D137,'[2]计划书'!$C$1:$W$545,16,FALSE)</f>
        <v>否</v>
      </c>
      <c r="T137" s="30">
        <f>VLOOKUP(D137,'[2]计划书'!$C$1:$W$545,17,FALSE)</f>
        <v>0</v>
      </c>
      <c r="U137" s="30" t="str">
        <f>VLOOKUP(D137,'[2]计划书'!$C$1:$W$545,18,FALSE)</f>
        <v>否</v>
      </c>
      <c r="V137" s="30" t="str">
        <f>VLOOKUP(D137,'[2]计划书'!$C$1:$W$545,19,FALSE)</f>
        <v>施龙中</v>
      </c>
      <c r="W137" s="25"/>
      <c r="X137" s="31" t="s">
        <v>43</v>
      </c>
      <c r="Y137" s="67"/>
      <c r="AA137" s="3"/>
    </row>
    <row r="138" spans="1:27" s="4" customFormat="1" ht="34.5" customHeight="1">
      <c r="A138" s="25"/>
      <c r="B138" s="25">
        <v>134</v>
      </c>
      <c r="C138" s="30" t="s">
        <v>324</v>
      </c>
      <c r="D138" s="30" t="s">
        <v>325</v>
      </c>
      <c r="E138" s="31" t="s">
        <v>322</v>
      </c>
      <c r="F138" s="30">
        <v>63</v>
      </c>
      <c r="G138" s="30" t="s">
        <v>264</v>
      </c>
      <c r="H138" s="30" t="s">
        <v>65</v>
      </c>
      <c r="I138" s="31"/>
      <c r="J138" s="31" t="s">
        <v>35</v>
      </c>
      <c r="K138" s="30">
        <f>VLOOKUP(D138,'[2]计划书'!$C$1:$W$545,8,FALSE)</f>
        <v>0</v>
      </c>
      <c r="L138" s="30" t="str">
        <f>VLOOKUP(D138,'[2]计划书'!$C$1:$W$545,9,FALSE)</f>
        <v>计量经济学及stata应用</v>
      </c>
      <c r="M138" s="30" t="str">
        <f>VLOOKUP(D138,'[2]计划书'!$C$1:$W$545,10,FALSE)</f>
        <v>陈强</v>
      </c>
      <c r="N138" s="30" t="str">
        <f>VLOOKUP(D138,'[2]计划书'!$C$1:$W$545,11,FALSE)</f>
        <v>高等教育出版社</v>
      </c>
      <c r="O138" s="47" t="str">
        <f>VLOOKUP(D138,'[2]计划书'!$C$1:$W$545,12,FALSE)</f>
        <v>978-7-04-042751-6</v>
      </c>
      <c r="P138" s="48">
        <f>VLOOKUP(D138,'[2]计划书'!$C$1:$W$545,13,FALSE)</f>
        <v>42186</v>
      </c>
      <c r="Q138" s="31" t="s">
        <v>39</v>
      </c>
      <c r="R138" s="30" t="str">
        <f>VLOOKUP(D138,'[2]计划书'!$C$1:$W$545,15,FALSE)</f>
        <v>无</v>
      </c>
      <c r="S138" s="30" t="str">
        <f>VLOOKUP(D138,'[2]计划书'!$C$1:$W$545,16,FALSE)</f>
        <v>否</v>
      </c>
      <c r="T138" s="30">
        <f>VLOOKUP(D138,'[2]计划书'!$C$1:$W$545,17,FALSE)</f>
        <v>0</v>
      </c>
      <c r="U138" s="30" t="str">
        <f>VLOOKUP(D138,'[2]计划书'!$C$1:$W$545,18,FALSE)</f>
        <v>否</v>
      </c>
      <c r="V138" s="30" t="str">
        <f>VLOOKUP(D138,'[2]计划书'!$C$1:$W$545,19,FALSE)</f>
        <v>施龙中</v>
      </c>
      <c r="W138" s="25"/>
      <c r="X138" s="31" t="s">
        <v>43</v>
      </c>
      <c r="Y138" s="67"/>
      <c r="AA138" s="3"/>
    </row>
    <row r="139" spans="1:27" s="4" customFormat="1" ht="34.5" customHeight="1">
      <c r="A139" s="25"/>
      <c r="B139" s="25">
        <v>135</v>
      </c>
      <c r="C139" s="30" t="s">
        <v>324</v>
      </c>
      <c r="D139" s="30" t="s">
        <v>325</v>
      </c>
      <c r="E139" s="31" t="s">
        <v>322</v>
      </c>
      <c r="F139" s="30">
        <v>71</v>
      </c>
      <c r="G139" s="30" t="s">
        <v>152</v>
      </c>
      <c r="H139" s="30" t="s">
        <v>65</v>
      </c>
      <c r="I139" s="31"/>
      <c r="J139" s="31" t="s">
        <v>35</v>
      </c>
      <c r="K139" s="30">
        <f>VLOOKUP(D139,'[2]计划书'!$C$1:$W$545,8,FALSE)</f>
        <v>0</v>
      </c>
      <c r="L139" s="30" t="str">
        <f>VLOOKUP(D139,'[2]计划书'!$C$1:$W$545,9,FALSE)</f>
        <v>计量经济学及stata应用</v>
      </c>
      <c r="M139" s="30" t="str">
        <f>VLOOKUP(D139,'[2]计划书'!$C$1:$W$545,10,FALSE)</f>
        <v>陈强</v>
      </c>
      <c r="N139" s="30" t="str">
        <f>VLOOKUP(D139,'[2]计划书'!$C$1:$W$545,11,FALSE)</f>
        <v>高等教育出版社</v>
      </c>
      <c r="O139" s="47" t="str">
        <f>VLOOKUP(D139,'[2]计划书'!$C$1:$W$545,12,FALSE)</f>
        <v>978-7-04-042751-6</v>
      </c>
      <c r="P139" s="48">
        <f>VLOOKUP(D139,'[2]计划书'!$C$1:$W$545,13,FALSE)</f>
        <v>42186</v>
      </c>
      <c r="Q139" s="31" t="s">
        <v>39</v>
      </c>
      <c r="R139" s="30" t="str">
        <f>VLOOKUP(D139,'[2]计划书'!$C$1:$W$545,15,FALSE)</f>
        <v>无</v>
      </c>
      <c r="S139" s="30" t="str">
        <f>VLOOKUP(D139,'[2]计划书'!$C$1:$W$545,16,FALSE)</f>
        <v>否</v>
      </c>
      <c r="T139" s="30">
        <f>VLOOKUP(D139,'[2]计划书'!$C$1:$W$545,17,FALSE)</f>
        <v>0</v>
      </c>
      <c r="U139" s="30" t="str">
        <f>VLOOKUP(D139,'[2]计划书'!$C$1:$W$545,18,FALSE)</f>
        <v>否</v>
      </c>
      <c r="V139" s="30" t="str">
        <f>VLOOKUP(D139,'[2]计划书'!$C$1:$W$545,19,FALSE)</f>
        <v>施龙中</v>
      </c>
      <c r="W139" s="25"/>
      <c r="X139" s="31" t="s">
        <v>43</v>
      </c>
      <c r="Y139" s="67"/>
      <c r="AA139" s="3"/>
    </row>
    <row r="140" spans="1:27" s="4" customFormat="1" ht="34.5" customHeight="1">
      <c r="A140" s="25"/>
      <c r="B140" s="25">
        <v>136</v>
      </c>
      <c r="C140" s="30" t="s">
        <v>324</v>
      </c>
      <c r="D140" s="30" t="s">
        <v>325</v>
      </c>
      <c r="E140" s="31" t="s">
        <v>322</v>
      </c>
      <c r="F140" s="30">
        <v>71</v>
      </c>
      <c r="G140" s="30" t="s">
        <v>306</v>
      </c>
      <c r="H140" s="30" t="s">
        <v>65</v>
      </c>
      <c r="I140" s="31"/>
      <c r="J140" s="31" t="s">
        <v>35</v>
      </c>
      <c r="K140" s="30">
        <f>VLOOKUP(D140,'[2]计划书'!$C$1:$W$545,8,FALSE)</f>
        <v>0</v>
      </c>
      <c r="L140" s="30" t="str">
        <f>VLOOKUP(D140,'[2]计划书'!$C$1:$W$545,9,FALSE)</f>
        <v>计量经济学及stata应用</v>
      </c>
      <c r="M140" s="30" t="str">
        <f>VLOOKUP(D140,'[2]计划书'!$C$1:$W$545,10,FALSE)</f>
        <v>陈强</v>
      </c>
      <c r="N140" s="30" t="str">
        <f>VLOOKUP(D140,'[2]计划书'!$C$1:$W$545,11,FALSE)</f>
        <v>高等教育出版社</v>
      </c>
      <c r="O140" s="47" t="str">
        <f>VLOOKUP(D140,'[2]计划书'!$C$1:$W$545,12,FALSE)</f>
        <v>978-7-04-042751-6</v>
      </c>
      <c r="P140" s="48">
        <f>VLOOKUP(D140,'[2]计划书'!$C$1:$W$545,13,FALSE)</f>
        <v>42186</v>
      </c>
      <c r="Q140" s="31" t="s">
        <v>39</v>
      </c>
      <c r="R140" s="30" t="str">
        <f>VLOOKUP(D140,'[2]计划书'!$C$1:$W$545,15,FALSE)</f>
        <v>无</v>
      </c>
      <c r="S140" s="30" t="str">
        <f>VLOOKUP(D140,'[2]计划书'!$C$1:$W$545,16,FALSE)</f>
        <v>否</v>
      </c>
      <c r="T140" s="30">
        <f>VLOOKUP(D140,'[2]计划书'!$C$1:$W$545,17,FALSE)</f>
        <v>0</v>
      </c>
      <c r="U140" s="30" t="str">
        <f>VLOOKUP(D140,'[2]计划书'!$C$1:$W$545,18,FALSE)</f>
        <v>否</v>
      </c>
      <c r="V140" s="30" t="str">
        <f>VLOOKUP(D140,'[2]计划书'!$C$1:$W$545,19,FALSE)</f>
        <v>施龙中</v>
      </c>
      <c r="W140" s="25"/>
      <c r="X140" s="31" t="s">
        <v>43</v>
      </c>
      <c r="Y140" s="67"/>
      <c r="AA140" s="3"/>
    </row>
    <row r="141" spans="1:27" s="4" customFormat="1" ht="34.5" customHeight="1">
      <c r="A141" s="25"/>
      <c r="B141" s="25">
        <v>137</v>
      </c>
      <c r="C141" s="30" t="s">
        <v>324</v>
      </c>
      <c r="D141" s="30" t="s">
        <v>325</v>
      </c>
      <c r="E141" s="31" t="s">
        <v>322</v>
      </c>
      <c r="F141" s="30">
        <v>23</v>
      </c>
      <c r="G141" s="30" t="s">
        <v>251</v>
      </c>
      <c r="H141" s="30" t="s">
        <v>65</v>
      </c>
      <c r="I141" s="31"/>
      <c r="J141" s="31" t="s">
        <v>35</v>
      </c>
      <c r="K141" s="30">
        <f>VLOOKUP(D141,'[2]计划书'!$C$1:$W$545,8,FALSE)</f>
        <v>0</v>
      </c>
      <c r="L141" s="30" t="str">
        <f>VLOOKUP(D141,'[2]计划书'!$C$1:$W$545,9,FALSE)</f>
        <v>计量经济学及stata应用</v>
      </c>
      <c r="M141" s="30" t="str">
        <f>VLOOKUP(D141,'[2]计划书'!$C$1:$W$545,10,FALSE)</f>
        <v>陈强</v>
      </c>
      <c r="N141" s="30" t="str">
        <f>VLOOKUP(D141,'[2]计划书'!$C$1:$W$545,11,FALSE)</f>
        <v>高等教育出版社</v>
      </c>
      <c r="O141" s="47" t="str">
        <f>VLOOKUP(D141,'[2]计划书'!$C$1:$W$545,12,FALSE)</f>
        <v>978-7-04-042751-6</v>
      </c>
      <c r="P141" s="48">
        <f>VLOOKUP(D141,'[2]计划书'!$C$1:$W$545,13,FALSE)</f>
        <v>42186</v>
      </c>
      <c r="Q141" s="31" t="s">
        <v>39</v>
      </c>
      <c r="R141" s="30" t="str">
        <f>VLOOKUP(D141,'[2]计划书'!$C$1:$W$545,15,FALSE)</f>
        <v>无</v>
      </c>
      <c r="S141" s="30" t="str">
        <f>VLOOKUP(D141,'[2]计划书'!$C$1:$W$545,16,FALSE)</f>
        <v>否</v>
      </c>
      <c r="T141" s="30">
        <f>VLOOKUP(D141,'[2]计划书'!$C$1:$W$545,17,FALSE)</f>
        <v>0</v>
      </c>
      <c r="U141" s="30" t="str">
        <f>VLOOKUP(D141,'[2]计划书'!$C$1:$W$545,18,FALSE)</f>
        <v>否</v>
      </c>
      <c r="V141" s="30" t="str">
        <f>VLOOKUP(D141,'[2]计划书'!$C$1:$W$545,19,FALSE)</f>
        <v>施龙中</v>
      </c>
      <c r="W141" s="25"/>
      <c r="X141" s="31" t="s">
        <v>43</v>
      </c>
      <c r="Y141" s="67"/>
      <c r="AA141" s="3"/>
    </row>
    <row r="142" spans="1:27" s="4" customFormat="1" ht="34.5" customHeight="1">
      <c r="A142" s="25"/>
      <c r="B142" s="25">
        <v>138</v>
      </c>
      <c r="C142" s="30" t="s">
        <v>326</v>
      </c>
      <c r="D142" s="58" t="s">
        <v>327</v>
      </c>
      <c r="E142" s="31" t="s">
        <v>48</v>
      </c>
      <c r="F142" s="30">
        <v>23</v>
      </c>
      <c r="G142" s="30" t="s">
        <v>251</v>
      </c>
      <c r="H142" s="30" t="s">
        <v>65</v>
      </c>
      <c r="I142" s="31"/>
      <c r="J142" s="31" t="s">
        <v>35</v>
      </c>
      <c r="K142" s="30">
        <f>VLOOKUP(D142,'[2]计划书'!$C$1:$W$545,8,FALSE)</f>
        <v>0</v>
      </c>
      <c r="L142" s="30" t="str">
        <f>VLOOKUP(D142,'[2]计划书'!$C$1:$W$545,9,FALSE)</f>
        <v>人口资源与环境经济学</v>
      </c>
      <c r="M142" s="30" t="str">
        <f>VLOOKUP(D142,'[2]计划书'!$C$1:$W$545,10,FALSE)</f>
        <v>马中、刘学敏、白永秀</v>
      </c>
      <c r="N142" s="30" t="str">
        <f>VLOOKUP(D142,'[2]计划书'!$C$1:$W$545,11,FALSE)</f>
        <v>高等教育出版社</v>
      </c>
      <c r="O142" s="47" t="str">
        <f>VLOOKUP(D142,'[2]计划书'!$C$1:$W$545,12,FALSE)</f>
        <v>978-7-04-050888-8</v>
      </c>
      <c r="P142" s="73" t="str">
        <f>VLOOKUP(D142,'[2]计划书'!$C$1:$W$545,13,FALSE)</f>
        <v>2019年</v>
      </c>
      <c r="Q142" s="31" t="str">
        <f>VLOOKUP(D142,'[2]计划书'!$C$1:$W$545,14,FALSE)</f>
        <v>第1版</v>
      </c>
      <c r="R142" s="30" t="str">
        <f>VLOOKUP(D142,'[2]计划书'!$C$1:$W$545,15,FALSE)</f>
        <v>是</v>
      </c>
      <c r="S142" s="30" t="str">
        <f>VLOOKUP(D142,'[2]计划书'!$C$1:$W$545,16,FALSE)</f>
        <v>否</v>
      </c>
      <c r="T142" s="30" t="str">
        <f>VLOOKUP(D142,'[2]计划书'!$C$1:$W$545,17,FALSE)</f>
        <v>马工程教材</v>
      </c>
      <c r="U142" s="30" t="str">
        <f>VLOOKUP(D142,'[2]计划书'!$C$1:$W$545,18,FALSE)</f>
        <v>否</v>
      </c>
      <c r="V142" s="30" t="str">
        <f>VLOOKUP(D142,'[2]计划书'!$C$1:$W$545,19,FALSE)</f>
        <v>王丽娜</v>
      </c>
      <c r="W142" s="25"/>
      <c r="X142" s="31" t="s">
        <v>43</v>
      </c>
      <c r="Y142" s="67"/>
      <c r="AA142" s="3"/>
    </row>
    <row r="143" spans="1:27" s="4" customFormat="1" ht="34.5" customHeight="1">
      <c r="A143" s="25"/>
      <c r="B143" s="25">
        <v>139</v>
      </c>
      <c r="C143" s="30" t="s">
        <v>328</v>
      </c>
      <c r="D143" s="30" t="s">
        <v>329</v>
      </c>
      <c r="E143" s="31" t="s">
        <v>32</v>
      </c>
      <c r="F143" s="30">
        <v>71</v>
      </c>
      <c r="G143" s="30" t="s">
        <v>306</v>
      </c>
      <c r="H143" s="30" t="s">
        <v>65</v>
      </c>
      <c r="I143" s="31"/>
      <c r="J143" s="31" t="s">
        <v>35</v>
      </c>
      <c r="K143" s="30">
        <f>VLOOKUP(D143,'[2]计划书'!$C$1:$W$545,8,FALSE)</f>
        <v>0</v>
      </c>
      <c r="L143" s="30" t="str">
        <f>VLOOKUP(D143,'[2]计划书'!$C$1:$W$545,9,FALSE)</f>
        <v>发展经济学</v>
      </c>
      <c r="M143" s="30" t="str">
        <f>VLOOKUP(D143,'[2]计划书'!$C$1:$W$545,10,FALSE)</f>
        <v>《发展经济学》编写组</v>
      </c>
      <c r="N143" s="30" t="str">
        <f>VLOOKUP(D143,'[2]计划书'!$C$1:$W$545,11,FALSE)</f>
        <v>高等教育出版社</v>
      </c>
      <c r="O143" s="47" t="str">
        <f>VLOOKUP(D143,'[2]计划书'!$C$1:$W$545,12,FALSE)</f>
        <v>978-7-04-052212-9</v>
      </c>
      <c r="P143" s="48">
        <f>VLOOKUP(D143,'[2]计划书'!$C$1:$W$545,13,FALSE)</f>
        <v>43678</v>
      </c>
      <c r="Q143" s="31" t="s">
        <v>39</v>
      </c>
      <c r="R143" s="30" t="str">
        <f>VLOOKUP(D143,'[2]计划书'!$C$1:$W$545,15,FALSE)</f>
        <v>是</v>
      </c>
      <c r="S143" s="30" t="str">
        <f>VLOOKUP(D143,'[2]计划书'!$C$1:$W$545,16,FALSE)</f>
        <v>否</v>
      </c>
      <c r="T143" s="30" t="str">
        <f>VLOOKUP(D143,'[2]计划书'!$C$1:$W$545,17,FALSE)</f>
        <v>马工程教材</v>
      </c>
      <c r="U143" s="30" t="str">
        <f>VLOOKUP(D143,'[2]计划书'!$C$1:$W$545,18,FALSE)</f>
        <v>否</v>
      </c>
      <c r="V143" s="30" t="str">
        <f>VLOOKUP(D143,'[2]计划书'!$C$1:$W$545,19,FALSE)</f>
        <v>杨福霞</v>
      </c>
      <c r="W143" s="25"/>
      <c r="X143" s="31" t="s">
        <v>43</v>
      </c>
      <c r="Y143" s="67"/>
      <c r="AA143" s="3"/>
    </row>
    <row r="144" spans="1:27" s="4" customFormat="1" ht="34.5" customHeight="1">
      <c r="A144" s="25"/>
      <c r="B144" s="25">
        <v>140</v>
      </c>
      <c r="C144" s="30" t="s">
        <v>328</v>
      </c>
      <c r="D144" s="30" t="s">
        <v>329</v>
      </c>
      <c r="E144" s="31" t="s">
        <v>32</v>
      </c>
      <c r="F144" s="30">
        <v>23</v>
      </c>
      <c r="G144" s="30" t="s">
        <v>251</v>
      </c>
      <c r="H144" s="30" t="s">
        <v>65</v>
      </c>
      <c r="I144" s="31"/>
      <c r="J144" s="31" t="s">
        <v>35</v>
      </c>
      <c r="K144" s="30">
        <f>VLOOKUP(D144,'[2]计划书'!$C$1:$W$545,8,FALSE)</f>
        <v>0</v>
      </c>
      <c r="L144" s="30" t="str">
        <f>VLOOKUP(D144,'[2]计划书'!$C$1:$W$545,9,FALSE)</f>
        <v>发展经济学</v>
      </c>
      <c r="M144" s="30" t="str">
        <f>VLOOKUP(D144,'[2]计划书'!$C$1:$W$545,10,FALSE)</f>
        <v>《发展经济学》编写组</v>
      </c>
      <c r="N144" s="30" t="str">
        <f>VLOOKUP(D144,'[2]计划书'!$C$1:$W$545,11,FALSE)</f>
        <v>高等教育出版社</v>
      </c>
      <c r="O144" s="47" t="str">
        <f>VLOOKUP(D144,'[2]计划书'!$C$1:$W$545,12,FALSE)</f>
        <v>978-7-04-052212-9</v>
      </c>
      <c r="P144" s="48">
        <f>VLOOKUP(D144,'[2]计划书'!$C$1:$W$545,13,FALSE)</f>
        <v>43678</v>
      </c>
      <c r="Q144" s="31" t="s">
        <v>39</v>
      </c>
      <c r="R144" s="30" t="str">
        <f>VLOOKUP(D144,'[2]计划书'!$C$1:$W$545,15,FALSE)</f>
        <v>是</v>
      </c>
      <c r="S144" s="30" t="str">
        <f>VLOOKUP(D144,'[2]计划书'!$C$1:$W$545,16,FALSE)</f>
        <v>否</v>
      </c>
      <c r="T144" s="30" t="str">
        <f>VLOOKUP(D144,'[2]计划书'!$C$1:$W$545,17,FALSE)</f>
        <v>马工程教材</v>
      </c>
      <c r="U144" s="30" t="str">
        <f>VLOOKUP(D144,'[2]计划书'!$C$1:$W$545,18,FALSE)</f>
        <v>否</v>
      </c>
      <c r="V144" s="30" t="str">
        <f>VLOOKUP(D144,'[2]计划书'!$C$1:$W$545,19,FALSE)</f>
        <v>杨福霞</v>
      </c>
      <c r="W144" s="25"/>
      <c r="X144" s="31" t="s">
        <v>43</v>
      </c>
      <c r="Y144" s="67"/>
      <c r="AA144" s="3"/>
    </row>
    <row r="145" spans="1:27" s="4" customFormat="1" ht="34.5" customHeight="1">
      <c r="A145" s="25"/>
      <c r="B145" s="25">
        <v>141</v>
      </c>
      <c r="C145" s="30" t="s">
        <v>330</v>
      </c>
      <c r="D145" s="30" t="s">
        <v>331</v>
      </c>
      <c r="E145" s="31" t="s">
        <v>32</v>
      </c>
      <c r="F145" s="30">
        <v>63</v>
      </c>
      <c r="G145" s="30" t="s">
        <v>264</v>
      </c>
      <c r="H145" s="30" t="s">
        <v>34</v>
      </c>
      <c r="I145" s="31"/>
      <c r="J145" s="31" t="s">
        <v>35</v>
      </c>
      <c r="K145" s="30">
        <f>VLOOKUP(D145,'[2]计划书'!$C$1:$W$545,8,FALSE)</f>
        <v>0</v>
      </c>
      <c r="L145" s="30" t="str">
        <f>VLOOKUP(D145,'[2]计划书'!$C$1:$W$545,9,FALSE)</f>
        <v>农业统计学</v>
      </c>
      <c r="M145" s="30" t="str">
        <f>VLOOKUP(D145,'[2]计划书'!$C$1:$W$545,10,FALSE)</f>
        <v>张俊飚</v>
      </c>
      <c r="N145" s="30" t="str">
        <f>VLOOKUP(D145,'[2]计划书'!$C$1:$W$545,11,FALSE)</f>
        <v>农业</v>
      </c>
      <c r="O145" s="47" t="str">
        <f>VLOOKUP(D145,'[2]计划书'!$C$1:$W$545,12,FALSE)</f>
        <v>978-7-109-20383-9</v>
      </c>
      <c r="P145" s="48">
        <f>VLOOKUP(D145,'[2]计划书'!$C$1:$W$545,13,FALSE)</f>
        <v>42186</v>
      </c>
      <c r="Q145" s="31" t="s">
        <v>87</v>
      </c>
      <c r="R145" s="30" t="str">
        <f>VLOOKUP(D145,'[2]计划书'!$C$1:$W$545,15,FALSE)</f>
        <v>无</v>
      </c>
      <c r="S145" s="30" t="str">
        <f>VLOOKUP(D145,'[2]计划书'!$C$1:$W$545,16,FALSE)</f>
        <v>是</v>
      </c>
      <c r="T145" s="30">
        <f>VLOOKUP(D145,'[2]计划书'!$C$1:$W$545,17,FALSE)</f>
        <v>0</v>
      </c>
      <c r="U145" s="30" t="str">
        <f>VLOOKUP(D145,'[2]计划书'!$C$1:$W$545,18,FALSE)</f>
        <v>否</v>
      </c>
      <c r="V145" s="30" t="str">
        <f>VLOOKUP(D145,'[2]计划书'!$C$1:$W$545,19,FALSE)</f>
        <v>颜廷武</v>
      </c>
      <c r="W145" s="25"/>
      <c r="X145" s="31" t="s">
        <v>43</v>
      </c>
      <c r="Y145" s="67"/>
      <c r="AA145" s="3"/>
    </row>
    <row r="146" spans="1:27" s="4" customFormat="1" ht="34.5" customHeight="1">
      <c r="A146" s="25"/>
      <c r="B146" s="25">
        <v>142</v>
      </c>
      <c r="C146" s="30" t="s">
        <v>332</v>
      </c>
      <c r="D146" s="30" t="s">
        <v>333</v>
      </c>
      <c r="E146" s="31" t="s">
        <v>77</v>
      </c>
      <c r="F146" s="30">
        <v>63</v>
      </c>
      <c r="G146" s="30" t="s">
        <v>264</v>
      </c>
      <c r="H146" s="30" t="s">
        <v>65</v>
      </c>
      <c r="I146" s="31"/>
      <c r="J146" s="31" t="s">
        <v>35</v>
      </c>
      <c r="K146" s="30">
        <f>VLOOKUP(D146,'[2]计划书'!$C$1:$W$545,8,FALSE)</f>
        <v>0</v>
      </c>
      <c r="L146" s="30" t="str">
        <f>VLOOKUP(D146,'[2]计划书'!$C$1:$W$545,9,FALSE)</f>
        <v>行为经济学：选择、互动与宏观行为</v>
      </c>
      <c r="M146" s="30" t="str">
        <f>VLOOKUP(D146,'[2]计划书'!$C$1:$W$545,10,FALSE)</f>
        <v>贺京同丨那艺</v>
      </c>
      <c r="N146" s="30" t="str">
        <f>VLOOKUP(D146,'[2]计划书'!$C$1:$W$545,11,FALSE)</f>
        <v>人大</v>
      </c>
      <c r="O146" s="47" t="str">
        <f>VLOOKUP(D146,'[2]计划书'!$C$1:$W$545,12,FALSE)</f>
        <v>978-7-300-21920-2 </v>
      </c>
      <c r="P146" s="48">
        <f>VLOOKUP(D146,'[2]计划书'!$C$1:$W$545,13,FALSE)</f>
        <v>42309</v>
      </c>
      <c r="Q146" s="31" t="s">
        <v>39</v>
      </c>
      <c r="R146" s="30" t="str">
        <f>VLOOKUP(D146,'[2]计划书'!$C$1:$W$545,15,FALSE)</f>
        <v>无</v>
      </c>
      <c r="S146" s="30" t="str">
        <f>VLOOKUP(D146,'[2]计划书'!$C$1:$W$545,16,FALSE)</f>
        <v>否</v>
      </c>
      <c r="T146" s="30">
        <f>VLOOKUP(D146,'[2]计划书'!$C$1:$W$545,17,FALSE)</f>
        <v>0</v>
      </c>
      <c r="U146" s="30" t="str">
        <f>VLOOKUP(D146,'[2]计划书'!$C$1:$W$545,18,FALSE)</f>
        <v>否</v>
      </c>
      <c r="V146" s="30" t="str">
        <f>VLOOKUP(D146,'[2]计划书'!$C$1:$W$545,19,FALSE)</f>
        <v>柳鹏程</v>
      </c>
      <c r="W146" s="25"/>
      <c r="X146" s="31" t="s">
        <v>43</v>
      </c>
      <c r="Y146" s="67"/>
      <c r="AA146" s="3"/>
    </row>
    <row r="147" spans="1:27" s="4" customFormat="1" ht="34.5" customHeight="1">
      <c r="A147" s="25"/>
      <c r="B147" s="25">
        <v>143</v>
      </c>
      <c r="C147" s="30" t="s">
        <v>334</v>
      </c>
      <c r="D147" s="30" t="s">
        <v>335</v>
      </c>
      <c r="E147" s="31" t="s">
        <v>48</v>
      </c>
      <c r="F147" s="30">
        <v>63</v>
      </c>
      <c r="G147" s="30" t="s">
        <v>264</v>
      </c>
      <c r="H147" s="30" t="s">
        <v>65</v>
      </c>
      <c r="I147" s="31"/>
      <c r="J147" s="31" t="s">
        <v>35</v>
      </c>
      <c r="K147" s="30">
        <f>VLOOKUP(D147,'[2]计划书'!$C$1:$W$545,8,FALSE)</f>
        <v>0</v>
      </c>
      <c r="L147" s="30" t="str">
        <f>VLOOKUP(D147,'[2]计划书'!$C$1:$W$545,9,FALSE)</f>
        <v>数据挖掘概念与技术</v>
      </c>
      <c r="M147" s="30" t="str">
        <f>VLOOKUP(D147,'[2]计划书'!$C$1:$W$545,10,FALSE)</f>
        <v>范明、孟小峰</v>
      </c>
      <c r="N147" s="30" t="str">
        <f>VLOOKUP(D147,'[2]计划书'!$C$1:$W$545,11,FALSE)</f>
        <v>机械工业出版社</v>
      </c>
      <c r="O147" s="47" t="str">
        <f>VLOOKUP(D147,'[2]计划书'!$C$1:$W$545,12,FALSE)</f>
        <v>978-7-111-39140-1</v>
      </c>
      <c r="P147" s="48">
        <f>VLOOKUP(D147,'[2]计划书'!$C$1:$W$545,13,FALSE)</f>
        <v>41122</v>
      </c>
      <c r="Q147" s="31" t="s">
        <v>224</v>
      </c>
      <c r="R147" s="30" t="str">
        <f>VLOOKUP(D147,'[2]计划书'!$C$1:$W$545,15,FALSE)</f>
        <v>无</v>
      </c>
      <c r="S147" s="30" t="str">
        <f>VLOOKUP(D147,'[2]计划书'!$C$1:$W$545,16,FALSE)</f>
        <v>否</v>
      </c>
      <c r="T147" s="30">
        <f>VLOOKUP(D147,'[2]计划书'!$C$1:$W$545,17,FALSE)</f>
        <v>0</v>
      </c>
      <c r="U147" s="30" t="str">
        <f>VLOOKUP(D147,'[2]计划书'!$C$1:$W$545,18,FALSE)</f>
        <v>否</v>
      </c>
      <c r="V147" s="30" t="str">
        <f>VLOOKUP(D147,'[2]计划书'!$C$1:$W$545,19,FALSE)</f>
        <v>熊涛</v>
      </c>
      <c r="W147" s="25"/>
      <c r="X147" s="31" t="s">
        <v>43</v>
      </c>
      <c r="Y147" s="67"/>
      <c r="AA147" s="3"/>
    </row>
    <row r="148" spans="1:27" s="4" customFormat="1" ht="34.5" customHeight="1">
      <c r="A148" s="25"/>
      <c r="B148" s="25">
        <v>144</v>
      </c>
      <c r="C148" s="30" t="s">
        <v>336</v>
      </c>
      <c r="D148" s="30" t="s">
        <v>337</v>
      </c>
      <c r="E148" s="31" t="s">
        <v>48</v>
      </c>
      <c r="F148" s="30">
        <v>30</v>
      </c>
      <c r="G148" s="30" t="s">
        <v>262</v>
      </c>
      <c r="H148" s="30" t="s">
        <v>65</v>
      </c>
      <c r="I148" s="31"/>
      <c r="J148" s="31" t="s">
        <v>35</v>
      </c>
      <c r="K148" s="30">
        <f>VLOOKUP(D148,'[2]计划书'!$C$1:$W$545,8,FALSE)</f>
        <v>0</v>
      </c>
      <c r="L148" s="30" t="str">
        <f>VLOOKUP(D148,'[2]计划书'!$C$1:$W$545,9,FALSE)</f>
        <v>投资学(第9版精要版)</v>
      </c>
      <c r="M148" s="30" t="str">
        <f>VLOOKUP(D148,'[2]计划书'!$C$1:$W$545,10,FALSE)</f>
        <v>（美）滋维.博迪（Z...</v>
      </c>
      <c r="N148" s="30" t="str">
        <f>VLOOKUP(D148,'[2]计划书'!$C$1:$W$545,11,FALSE)</f>
        <v>机械工业出版社</v>
      </c>
      <c r="O148" s="47" t="str">
        <f>VLOOKUP(D148,'[2]计划书'!$C$1:$W$545,12,FALSE)</f>
        <v>978-7-111-48772-2</v>
      </c>
      <c r="P148" s="48">
        <v>42979</v>
      </c>
      <c r="Q148" s="31" t="s">
        <v>196</v>
      </c>
      <c r="R148" s="30" t="s">
        <v>40</v>
      </c>
      <c r="S148" s="30" t="str">
        <f>VLOOKUP(D148,'[2]计划书'!$C$1:$W$545,16,FALSE)</f>
        <v>否</v>
      </c>
      <c r="T148" s="30">
        <f>VLOOKUP(D148,'[2]计划书'!$C$1:$W$545,17,FALSE)</f>
        <v>0</v>
      </c>
      <c r="U148" s="30" t="str">
        <f>VLOOKUP(D148,'[2]计划书'!$C$1:$W$545,18,FALSE)</f>
        <v>否</v>
      </c>
      <c r="V148" s="30" t="str">
        <f>VLOOKUP(D148,'[2]计划书'!$C$1:$W$545,19,FALSE)</f>
        <v>马春艳</v>
      </c>
      <c r="W148" s="25"/>
      <c r="X148" s="31" t="s">
        <v>43</v>
      </c>
      <c r="Y148" s="67"/>
      <c r="AA148" s="3"/>
    </row>
    <row r="149" spans="1:27" s="4" customFormat="1" ht="34.5" customHeight="1">
      <c r="A149" s="25"/>
      <c r="B149" s="25">
        <v>145</v>
      </c>
      <c r="C149" s="30" t="s">
        <v>336</v>
      </c>
      <c r="D149" s="30" t="s">
        <v>337</v>
      </c>
      <c r="E149" s="31" t="s">
        <v>48</v>
      </c>
      <c r="F149" s="30">
        <v>63</v>
      </c>
      <c r="G149" s="30" t="s">
        <v>264</v>
      </c>
      <c r="H149" s="30" t="s">
        <v>65</v>
      </c>
      <c r="I149" s="31"/>
      <c r="J149" s="31" t="s">
        <v>35</v>
      </c>
      <c r="K149" s="30">
        <f>VLOOKUP(D149,'[2]计划书'!$C$1:$W$545,8,FALSE)</f>
        <v>0</v>
      </c>
      <c r="L149" s="30" t="str">
        <f>VLOOKUP(D149,'[2]计划书'!$C$1:$W$545,9,FALSE)</f>
        <v>投资学(第9版精要版)</v>
      </c>
      <c r="M149" s="30" t="str">
        <f>VLOOKUP(D149,'[2]计划书'!$C$1:$W$545,10,FALSE)</f>
        <v>（美）滋维.博迪（Z...</v>
      </c>
      <c r="N149" s="30" t="str">
        <f>VLOOKUP(D149,'[2]计划书'!$C$1:$W$545,11,FALSE)</f>
        <v>机械工业出版社</v>
      </c>
      <c r="O149" s="47" t="str">
        <f>VLOOKUP(D149,'[2]计划书'!$C$1:$W$545,12,FALSE)</f>
        <v>978-7-111-48772-2</v>
      </c>
      <c r="P149" s="48">
        <v>42979</v>
      </c>
      <c r="Q149" s="31" t="s">
        <v>196</v>
      </c>
      <c r="R149" s="30" t="s">
        <v>40</v>
      </c>
      <c r="S149" s="30" t="str">
        <f>VLOOKUP(D149,'[2]计划书'!$C$1:$W$545,16,FALSE)</f>
        <v>否</v>
      </c>
      <c r="T149" s="30">
        <f>VLOOKUP(D149,'[2]计划书'!$C$1:$W$545,17,FALSE)</f>
        <v>0</v>
      </c>
      <c r="U149" s="30" t="str">
        <f>VLOOKUP(D149,'[2]计划书'!$C$1:$W$545,18,FALSE)</f>
        <v>否</v>
      </c>
      <c r="V149" s="30" t="str">
        <f>VLOOKUP(D149,'[2]计划书'!$C$1:$W$545,19,FALSE)</f>
        <v>马春艳</v>
      </c>
      <c r="W149" s="25"/>
      <c r="X149" s="31" t="s">
        <v>43</v>
      </c>
      <c r="Y149" s="67"/>
      <c r="AA149" s="3"/>
    </row>
    <row r="150" spans="1:27" s="4" customFormat="1" ht="34.5" customHeight="1">
      <c r="A150" s="25"/>
      <c r="B150" s="25">
        <v>146</v>
      </c>
      <c r="C150" s="30" t="s">
        <v>336</v>
      </c>
      <c r="D150" s="30" t="s">
        <v>337</v>
      </c>
      <c r="E150" s="31" t="s">
        <v>48</v>
      </c>
      <c r="F150" s="30">
        <v>71</v>
      </c>
      <c r="G150" s="30" t="s">
        <v>152</v>
      </c>
      <c r="H150" s="30" t="s">
        <v>65</v>
      </c>
      <c r="I150" s="31"/>
      <c r="J150" s="31" t="s">
        <v>35</v>
      </c>
      <c r="K150" s="30">
        <f>VLOOKUP(D150,'[2]计划书'!$C$1:$W$545,8,FALSE)</f>
        <v>0</v>
      </c>
      <c r="L150" s="30" t="str">
        <f>VLOOKUP(D150,'[2]计划书'!$C$1:$W$545,9,FALSE)</f>
        <v>投资学(第9版精要版)</v>
      </c>
      <c r="M150" s="30" t="str">
        <f>VLOOKUP(D150,'[2]计划书'!$C$1:$W$545,10,FALSE)</f>
        <v>（美）滋维.博迪（Z...</v>
      </c>
      <c r="N150" s="30" t="str">
        <f>VLOOKUP(D150,'[2]计划书'!$C$1:$W$545,11,FALSE)</f>
        <v>机械工业出版社</v>
      </c>
      <c r="O150" s="47" t="str">
        <f>VLOOKUP(D150,'[2]计划书'!$C$1:$W$545,12,FALSE)</f>
        <v>978-7-111-48772-2</v>
      </c>
      <c r="P150" s="48">
        <v>42979</v>
      </c>
      <c r="Q150" s="31" t="s">
        <v>196</v>
      </c>
      <c r="R150" s="30" t="s">
        <v>40</v>
      </c>
      <c r="S150" s="30" t="str">
        <f>VLOOKUP(D150,'[2]计划书'!$C$1:$W$545,16,FALSE)</f>
        <v>否</v>
      </c>
      <c r="T150" s="30">
        <f>VLOOKUP(D150,'[2]计划书'!$C$1:$W$545,17,FALSE)</f>
        <v>0</v>
      </c>
      <c r="U150" s="30" t="str">
        <f>VLOOKUP(D150,'[2]计划书'!$C$1:$W$545,18,FALSE)</f>
        <v>否</v>
      </c>
      <c r="V150" s="30" t="str">
        <f>VLOOKUP(D150,'[2]计划书'!$C$1:$W$545,19,FALSE)</f>
        <v>马春艳</v>
      </c>
      <c r="W150" s="25"/>
      <c r="X150" s="31" t="s">
        <v>43</v>
      </c>
      <c r="Y150" s="67"/>
      <c r="AA150" s="3"/>
    </row>
    <row r="151" spans="1:27" s="4" customFormat="1" ht="34.5" customHeight="1">
      <c r="A151" s="25"/>
      <c r="B151" s="25">
        <v>147</v>
      </c>
      <c r="C151" s="30" t="s">
        <v>336</v>
      </c>
      <c r="D151" s="30" t="s">
        <v>337</v>
      </c>
      <c r="E151" s="31" t="s">
        <v>48</v>
      </c>
      <c r="F151" s="30">
        <v>62</v>
      </c>
      <c r="G151" s="30" t="s">
        <v>323</v>
      </c>
      <c r="H151" s="30" t="s">
        <v>65</v>
      </c>
      <c r="I151" s="31"/>
      <c r="J151" s="31" t="s">
        <v>35</v>
      </c>
      <c r="K151" s="30">
        <f>VLOOKUP(D151,'[2]计划书'!$C$1:$W$545,8,FALSE)</f>
        <v>0</v>
      </c>
      <c r="L151" s="30" t="str">
        <f>VLOOKUP(D151,'[2]计划书'!$C$1:$W$545,9,FALSE)</f>
        <v>投资学(第9版精要版)</v>
      </c>
      <c r="M151" s="30" t="str">
        <f>VLOOKUP(D151,'[2]计划书'!$C$1:$W$545,10,FALSE)</f>
        <v>（美）滋维.博迪（Z...</v>
      </c>
      <c r="N151" s="30" t="str">
        <f>VLOOKUP(D151,'[2]计划书'!$C$1:$W$545,11,FALSE)</f>
        <v>机械工业出版社</v>
      </c>
      <c r="O151" s="47" t="str">
        <f>VLOOKUP(D151,'[2]计划书'!$C$1:$W$545,12,FALSE)</f>
        <v>978-7-111-48772-2</v>
      </c>
      <c r="P151" s="48">
        <v>42979</v>
      </c>
      <c r="Q151" s="31" t="s">
        <v>196</v>
      </c>
      <c r="R151" s="30" t="s">
        <v>40</v>
      </c>
      <c r="S151" s="30" t="str">
        <f>VLOOKUP(D151,'[2]计划书'!$C$1:$W$545,16,FALSE)</f>
        <v>否</v>
      </c>
      <c r="T151" s="30">
        <f>VLOOKUP(D151,'[2]计划书'!$C$1:$W$545,17,FALSE)</f>
        <v>0</v>
      </c>
      <c r="U151" s="30" t="str">
        <f>VLOOKUP(D151,'[2]计划书'!$C$1:$W$545,18,FALSE)</f>
        <v>否</v>
      </c>
      <c r="V151" s="30" t="str">
        <f>VLOOKUP(D151,'[2]计划书'!$C$1:$W$545,19,FALSE)</f>
        <v>马春艳</v>
      </c>
      <c r="W151" s="25"/>
      <c r="X151" s="31" t="s">
        <v>43</v>
      </c>
      <c r="Y151" s="67"/>
      <c r="AA151" s="3"/>
    </row>
    <row r="152" spans="1:27" s="4" customFormat="1" ht="34.5" customHeight="1">
      <c r="A152" s="25"/>
      <c r="B152" s="25">
        <v>148</v>
      </c>
      <c r="C152" s="30" t="s">
        <v>338</v>
      </c>
      <c r="D152" s="30" t="s">
        <v>339</v>
      </c>
      <c r="E152" s="31" t="s">
        <v>48</v>
      </c>
      <c r="F152" s="30">
        <v>96</v>
      </c>
      <c r="G152" s="30" t="s">
        <v>340</v>
      </c>
      <c r="H152" s="30" t="s">
        <v>65</v>
      </c>
      <c r="I152" s="31"/>
      <c r="J152" s="31" t="s">
        <v>35</v>
      </c>
      <c r="K152" s="30">
        <f>VLOOKUP(D152,'[2]计划书'!$C$1:$W$545,8,FALSE)</f>
        <v>0</v>
      </c>
      <c r="L152" s="30" t="str">
        <f>VLOOKUP(D152,'[2]计划书'!$C$1:$W$545,9,FALSE)</f>
        <v>产业组织理论</v>
      </c>
      <c r="M152" s="30" t="str">
        <f>VLOOKUP(D152,'[2]计划书'!$C$1:$W$545,10,FALSE)</f>
        <v>吴汉洪</v>
      </c>
      <c r="N152" s="30" t="str">
        <f>VLOOKUP(D152,'[2]计划书'!$C$1:$W$545,11,FALSE)</f>
        <v>人大</v>
      </c>
      <c r="O152" s="47" t="str">
        <f>VLOOKUP(D152,'[2]计划书'!$C$1:$W$545,12,FALSE)</f>
        <v>978-7-300-25973-4 </v>
      </c>
      <c r="P152" s="48">
        <f>VLOOKUP(D152,'[2]计划书'!$C$1:$W$545,13,FALSE)</f>
        <v>43313</v>
      </c>
      <c r="Q152" s="31" t="s">
        <v>113</v>
      </c>
      <c r="R152" s="30" t="str">
        <f>VLOOKUP(D152,'[2]计划书'!$C$1:$W$545,15,FALSE)</f>
        <v>无</v>
      </c>
      <c r="S152" s="30" t="str">
        <f>VLOOKUP(D152,'[2]计划书'!$C$1:$W$545,16,FALSE)</f>
        <v>否</v>
      </c>
      <c r="T152" s="30">
        <f>VLOOKUP(D152,'[2]计划书'!$C$1:$W$545,17,FALSE)</f>
        <v>0</v>
      </c>
      <c r="U152" s="30" t="str">
        <f>VLOOKUP(D152,'[2]计划书'!$C$1:$W$545,18,FALSE)</f>
        <v>否</v>
      </c>
      <c r="V152" s="30" t="str">
        <f>VLOOKUP(D152,'[2]计划书'!$C$1:$W$545,19,FALSE)</f>
        <v>曾光</v>
      </c>
      <c r="W152" s="25"/>
      <c r="X152" s="31" t="s">
        <v>43</v>
      </c>
      <c r="Y152" s="67"/>
      <c r="AA152" s="3"/>
    </row>
    <row r="153" spans="1:27" s="4" customFormat="1" ht="34.5" customHeight="1">
      <c r="A153" s="25"/>
      <c r="B153" s="25">
        <v>149</v>
      </c>
      <c r="C153" s="30" t="s">
        <v>338</v>
      </c>
      <c r="D153" s="30" t="s">
        <v>339</v>
      </c>
      <c r="E153" s="31" t="s">
        <v>48</v>
      </c>
      <c r="F153" s="30">
        <v>64</v>
      </c>
      <c r="G153" s="30" t="s">
        <v>341</v>
      </c>
      <c r="H153" s="30" t="s">
        <v>65</v>
      </c>
      <c r="I153" s="31"/>
      <c r="J153" s="31" t="s">
        <v>35</v>
      </c>
      <c r="K153" s="30">
        <f>VLOOKUP(D153,'[2]计划书'!$C$1:$W$545,8,FALSE)</f>
        <v>0</v>
      </c>
      <c r="L153" s="30" t="str">
        <f>VLOOKUP(D153,'[2]计划书'!$C$1:$W$545,9,FALSE)</f>
        <v>产业组织理论</v>
      </c>
      <c r="M153" s="30" t="str">
        <f>VLOOKUP(D153,'[2]计划书'!$C$1:$W$545,10,FALSE)</f>
        <v>吴汉洪</v>
      </c>
      <c r="N153" s="30" t="str">
        <f>VLOOKUP(D153,'[2]计划书'!$C$1:$W$545,11,FALSE)</f>
        <v>人大</v>
      </c>
      <c r="O153" s="47" t="str">
        <f>VLOOKUP(D153,'[2]计划书'!$C$1:$W$545,12,FALSE)</f>
        <v>978-7-300-25973-4 </v>
      </c>
      <c r="P153" s="48">
        <f>VLOOKUP(D153,'[2]计划书'!$C$1:$W$545,13,FALSE)</f>
        <v>43313</v>
      </c>
      <c r="Q153" s="31" t="s">
        <v>113</v>
      </c>
      <c r="R153" s="30" t="str">
        <f>VLOOKUP(D153,'[2]计划书'!$C$1:$W$545,15,FALSE)</f>
        <v>无</v>
      </c>
      <c r="S153" s="30" t="str">
        <f>VLOOKUP(D153,'[2]计划书'!$C$1:$W$545,16,FALSE)</f>
        <v>否</v>
      </c>
      <c r="T153" s="30">
        <f>VLOOKUP(D153,'[2]计划书'!$C$1:$W$545,17,FALSE)</f>
        <v>0</v>
      </c>
      <c r="U153" s="30" t="str">
        <f>VLOOKUP(D153,'[2]计划书'!$C$1:$W$545,18,FALSE)</f>
        <v>否</v>
      </c>
      <c r="V153" s="30" t="str">
        <f>VLOOKUP(D153,'[2]计划书'!$C$1:$W$545,19,FALSE)</f>
        <v>曾光</v>
      </c>
      <c r="W153" s="25"/>
      <c r="X153" s="31" t="s">
        <v>43</v>
      </c>
      <c r="Y153" s="67"/>
      <c r="AA153" s="3"/>
    </row>
    <row r="154" spans="1:27" s="4" customFormat="1" ht="34.5" customHeight="1">
      <c r="A154" s="25"/>
      <c r="B154" s="25">
        <v>150</v>
      </c>
      <c r="C154" s="30" t="s">
        <v>342</v>
      </c>
      <c r="D154" s="30" t="s">
        <v>321</v>
      </c>
      <c r="E154" s="31" t="s">
        <v>32</v>
      </c>
      <c r="F154" s="30">
        <v>63</v>
      </c>
      <c r="G154" s="30" t="s">
        <v>264</v>
      </c>
      <c r="H154" s="30" t="s">
        <v>34</v>
      </c>
      <c r="I154" s="31"/>
      <c r="J154" s="31" t="s">
        <v>35</v>
      </c>
      <c r="K154" s="30">
        <f>VLOOKUP(D154,'[2]计划书'!$C$1:$W$545,8,FALSE)</f>
        <v>0</v>
      </c>
      <c r="L154" s="30" t="str">
        <f>VLOOKUP(D154,'[2]计划书'!$C$1:$W$545,9,FALSE)</f>
        <v>金融学概论</v>
      </c>
      <c r="M154" s="30" t="str">
        <f>VLOOKUP(D154,'[2]计划书'!$C$1:$W$545,10,FALSE)</f>
        <v>凌江怀</v>
      </c>
      <c r="N154" s="30" t="str">
        <f>VLOOKUP(D154,'[2]计划书'!$C$1:$W$545,11,FALSE)</f>
        <v>高等教育出版社</v>
      </c>
      <c r="O154" s="47" t="str">
        <f>VLOOKUP(D154,'[2]计划书'!$C$1:$W$545,12,FALSE)</f>
        <v>978-7-04-053838-0</v>
      </c>
      <c r="P154" s="48">
        <v>43983</v>
      </c>
      <c r="Q154" s="31" t="s">
        <v>72</v>
      </c>
      <c r="R154" s="30" t="str">
        <f>VLOOKUP(D154,'[2]计划书'!$C$1:$W$545,15,FALSE)</f>
        <v>无</v>
      </c>
      <c r="S154" s="30" t="str">
        <f>VLOOKUP(D154,'[2]计划书'!$C$1:$W$545,16,FALSE)</f>
        <v>否</v>
      </c>
      <c r="T154" s="30">
        <f>VLOOKUP(D154,'[2]计划书'!$C$1:$W$545,17,FALSE)</f>
        <v>0</v>
      </c>
      <c r="U154" s="30" t="str">
        <f>VLOOKUP(D154,'[2]计划书'!$C$1:$W$545,18,FALSE)</f>
        <v>否</v>
      </c>
      <c r="V154" s="30" t="str">
        <f>VLOOKUP(D154,'[2]计划书'!$C$1:$W$545,19,FALSE)</f>
        <v>熊学萍</v>
      </c>
      <c r="W154" s="25"/>
      <c r="X154" s="31" t="s">
        <v>43</v>
      </c>
      <c r="Y154" s="67"/>
      <c r="AA154" s="3"/>
    </row>
    <row r="155" spans="1:27" s="4" customFormat="1" ht="34.5" customHeight="1">
      <c r="A155" s="25"/>
      <c r="B155" s="25">
        <v>151</v>
      </c>
      <c r="C155" s="30" t="s">
        <v>343</v>
      </c>
      <c r="D155" s="30" t="s">
        <v>344</v>
      </c>
      <c r="E155" s="31" t="s">
        <v>345</v>
      </c>
      <c r="F155" s="30">
        <v>30</v>
      </c>
      <c r="G155" s="30" t="s">
        <v>262</v>
      </c>
      <c r="H155" s="30" t="s">
        <v>346</v>
      </c>
      <c r="I155" s="31"/>
      <c r="J155" s="31" t="s">
        <v>35</v>
      </c>
      <c r="K155" s="30">
        <f>VLOOKUP(D155,'[2]计划书'!$C$1:$W$545,8,FALSE)</f>
        <v>0</v>
      </c>
      <c r="L155" s="30" t="str">
        <f>VLOOKUP(D155,'[2]计划书'!$C$1:$W$545,9,FALSE)</f>
        <v>设计思维创新导引</v>
      </c>
      <c r="M155" s="30" t="str">
        <f>VLOOKUP(D155,'[2]计划书'!$C$1:$W$545,10,FALSE)</f>
        <v>王可越，稅琳琳，姜浩</v>
      </c>
      <c r="N155" s="30" t="str">
        <f>VLOOKUP(D155,'[2]计划书'!$C$1:$W$545,11,FALSE)</f>
        <v>清华大学出版社</v>
      </c>
      <c r="O155" s="47" t="str">
        <f>VLOOKUP(D155,'[2]计划书'!$C$1:$W$545,12,FALSE)</f>
        <v>978-7-302-47030-4 </v>
      </c>
      <c r="P155" s="48">
        <v>42917</v>
      </c>
      <c r="Q155" s="31" t="s">
        <v>39</v>
      </c>
      <c r="R155" s="30" t="str">
        <f>VLOOKUP(D155,'[2]计划书'!$C$1:$W$545,15,FALSE)</f>
        <v>无</v>
      </c>
      <c r="S155" s="30" t="str">
        <f>VLOOKUP(D155,'[2]计划书'!$C$1:$W$545,16,FALSE)</f>
        <v>否</v>
      </c>
      <c r="T155" s="30">
        <f>VLOOKUP(D155,'[2]计划书'!$C$1:$W$545,17,FALSE)</f>
        <v>0</v>
      </c>
      <c r="U155" s="30" t="str">
        <f>VLOOKUP(D155,'[2]计划书'!$C$1:$W$545,18,FALSE)</f>
        <v>否</v>
      </c>
      <c r="V155" s="30" t="str">
        <f>VLOOKUP(D155,'[2]计划书'!$C$1:$W$545,19,FALSE)</f>
        <v>王清</v>
      </c>
      <c r="W155" s="25"/>
      <c r="X155" s="31" t="s">
        <v>43</v>
      </c>
      <c r="Y155" s="67"/>
      <c r="AA155" s="3"/>
    </row>
    <row r="156" spans="1:27" s="4" customFormat="1" ht="34.5" customHeight="1">
      <c r="A156" s="25"/>
      <c r="B156" s="25">
        <v>152</v>
      </c>
      <c r="C156" s="30" t="s">
        <v>343</v>
      </c>
      <c r="D156" s="30" t="s">
        <v>344</v>
      </c>
      <c r="E156" s="31" t="s">
        <v>345</v>
      </c>
      <c r="F156" s="30">
        <v>63</v>
      </c>
      <c r="G156" s="30" t="s">
        <v>264</v>
      </c>
      <c r="H156" s="30" t="s">
        <v>346</v>
      </c>
      <c r="I156" s="31"/>
      <c r="J156" s="31" t="s">
        <v>35</v>
      </c>
      <c r="K156" s="30">
        <f>VLOOKUP(D156,'[2]计划书'!$C$1:$W$545,8,FALSE)</f>
        <v>0</v>
      </c>
      <c r="L156" s="30" t="str">
        <f>VLOOKUP(D156,'[2]计划书'!$C$1:$W$545,9,FALSE)</f>
        <v>设计思维创新导引</v>
      </c>
      <c r="M156" s="30" t="str">
        <f>VLOOKUP(D156,'[2]计划书'!$C$1:$W$545,10,FALSE)</f>
        <v>王可越，稅琳琳，姜浩</v>
      </c>
      <c r="N156" s="30" t="str">
        <f>VLOOKUP(D156,'[2]计划书'!$C$1:$W$545,11,FALSE)</f>
        <v>清华大学出版社</v>
      </c>
      <c r="O156" s="47" t="str">
        <f>VLOOKUP(D156,'[2]计划书'!$C$1:$W$545,12,FALSE)</f>
        <v>978-7-302-47030-4 </v>
      </c>
      <c r="P156" s="48">
        <v>42917</v>
      </c>
      <c r="Q156" s="31" t="s">
        <v>39</v>
      </c>
      <c r="R156" s="30" t="str">
        <f>VLOOKUP(D156,'[2]计划书'!$C$1:$W$545,15,FALSE)</f>
        <v>无</v>
      </c>
      <c r="S156" s="30" t="str">
        <f>VLOOKUP(D156,'[2]计划书'!$C$1:$W$545,16,FALSE)</f>
        <v>否</v>
      </c>
      <c r="T156" s="30">
        <f>VLOOKUP(D156,'[2]计划书'!$C$1:$W$545,17,FALSE)</f>
        <v>0</v>
      </c>
      <c r="U156" s="30" t="str">
        <f>VLOOKUP(D156,'[2]计划书'!$C$1:$W$545,18,FALSE)</f>
        <v>否</v>
      </c>
      <c r="V156" s="30" t="str">
        <f>VLOOKUP(D156,'[2]计划书'!$C$1:$W$545,19,FALSE)</f>
        <v>王清</v>
      </c>
      <c r="W156" s="25"/>
      <c r="X156" s="31" t="s">
        <v>43</v>
      </c>
      <c r="Y156" s="67"/>
      <c r="AA156" s="3"/>
    </row>
    <row r="157" spans="1:27" s="4" customFormat="1" ht="34.5" customHeight="1">
      <c r="A157" s="25"/>
      <c r="B157" s="25">
        <v>153</v>
      </c>
      <c r="C157" s="30" t="s">
        <v>343</v>
      </c>
      <c r="D157" s="30" t="s">
        <v>344</v>
      </c>
      <c r="E157" s="31" t="s">
        <v>345</v>
      </c>
      <c r="F157" s="30">
        <v>71</v>
      </c>
      <c r="G157" s="30" t="s">
        <v>152</v>
      </c>
      <c r="H157" s="30" t="s">
        <v>346</v>
      </c>
      <c r="I157" s="31"/>
      <c r="J157" s="31" t="s">
        <v>35</v>
      </c>
      <c r="K157" s="30">
        <f>VLOOKUP(D157,'[2]计划书'!$C$1:$W$545,8,FALSE)</f>
        <v>0</v>
      </c>
      <c r="L157" s="30" t="str">
        <f>VLOOKUP(D157,'[2]计划书'!$C$1:$W$545,9,FALSE)</f>
        <v>设计思维创新导引</v>
      </c>
      <c r="M157" s="30" t="str">
        <f>VLOOKUP(D157,'[2]计划书'!$C$1:$W$545,10,FALSE)</f>
        <v>王可越，稅琳琳，姜浩</v>
      </c>
      <c r="N157" s="30" t="str">
        <f>VLOOKUP(D157,'[2]计划书'!$C$1:$W$545,11,FALSE)</f>
        <v>清华大学出版社</v>
      </c>
      <c r="O157" s="47" t="str">
        <f>VLOOKUP(D157,'[2]计划书'!$C$1:$W$545,12,FALSE)</f>
        <v>978-7-302-47030-4 </v>
      </c>
      <c r="P157" s="48">
        <v>42917</v>
      </c>
      <c r="Q157" s="31" t="s">
        <v>39</v>
      </c>
      <c r="R157" s="30" t="str">
        <f>VLOOKUP(D157,'[2]计划书'!$C$1:$W$545,15,FALSE)</f>
        <v>无</v>
      </c>
      <c r="S157" s="30" t="str">
        <f>VLOOKUP(D157,'[2]计划书'!$C$1:$W$545,16,FALSE)</f>
        <v>否</v>
      </c>
      <c r="T157" s="30">
        <f>VLOOKUP(D157,'[2]计划书'!$C$1:$W$545,17,FALSE)</f>
        <v>0</v>
      </c>
      <c r="U157" s="30" t="str">
        <f>VLOOKUP(D157,'[2]计划书'!$C$1:$W$545,18,FALSE)</f>
        <v>否</v>
      </c>
      <c r="V157" s="30" t="str">
        <f>VLOOKUP(D157,'[2]计划书'!$C$1:$W$545,19,FALSE)</f>
        <v>王清</v>
      </c>
      <c r="W157" s="25"/>
      <c r="X157" s="31" t="s">
        <v>43</v>
      </c>
      <c r="Y157" s="67"/>
      <c r="AA157" s="3"/>
    </row>
    <row r="158" spans="1:27" s="4" customFormat="1" ht="34.5" customHeight="1">
      <c r="A158" s="25"/>
      <c r="B158" s="25">
        <v>154</v>
      </c>
      <c r="C158" s="30" t="s">
        <v>343</v>
      </c>
      <c r="D158" s="30" t="s">
        <v>344</v>
      </c>
      <c r="E158" s="31" t="s">
        <v>345</v>
      </c>
      <c r="F158" s="30">
        <v>71</v>
      </c>
      <c r="G158" s="30" t="s">
        <v>306</v>
      </c>
      <c r="H158" s="30" t="s">
        <v>346</v>
      </c>
      <c r="I158" s="31"/>
      <c r="J158" s="31" t="s">
        <v>35</v>
      </c>
      <c r="K158" s="30">
        <f>VLOOKUP(D158,'[2]计划书'!$C$1:$W$545,8,FALSE)</f>
        <v>0</v>
      </c>
      <c r="L158" s="30" t="str">
        <f>VLOOKUP(D158,'[2]计划书'!$C$1:$W$545,9,FALSE)</f>
        <v>设计思维创新导引</v>
      </c>
      <c r="M158" s="30" t="str">
        <f>VLOOKUP(D158,'[2]计划书'!$C$1:$W$545,10,FALSE)</f>
        <v>王可越，稅琳琳，姜浩</v>
      </c>
      <c r="N158" s="30" t="str">
        <f>VLOOKUP(D158,'[2]计划书'!$C$1:$W$545,11,FALSE)</f>
        <v>清华大学出版社</v>
      </c>
      <c r="O158" s="47" t="str">
        <f>VLOOKUP(D158,'[2]计划书'!$C$1:$W$545,12,FALSE)</f>
        <v>978-7-302-47030-4 </v>
      </c>
      <c r="P158" s="48">
        <v>42917</v>
      </c>
      <c r="Q158" s="31" t="s">
        <v>39</v>
      </c>
      <c r="R158" s="30" t="str">
        <f>VLOOKUP(D158,'[2]计划书'!$C$1:$W$545,15,FALSE)</f>
        <v>无</v>
      </c>
      <c r="S158" s="30" t="str">
        <f>VLOOKUP(D158,'[2]计划书'!$C$1:$W$545,16,FALSE)</f>
        <v>否</v>
      </c>
      <c r="T158" s="30">
        <f>VLOOKUP(D158,'[2]计划书'!$C$1:$W$545,17,FALSE)</f>
        <v>0</v>
      </c>
      <c r="U158" s="30" t="str">
        <f>VLOOKUP(D158,'[2]计划书'!$C$1:$W$545,18,FALSE)</f>
        <v>否</v>
      </c>
      <c r="V158" s="30" t="str">
        <f>VLOOKUP(D158,'[2]计划书'!$C$1:$W$545,19,FALSE)</f>
        <v>王清</v>
      </c>
      <c r="W158" s="25"/>
      <c r="X158" s="31" t="s">
        <v>43</v>
      </c>
      <c r="Y158" s="67"/>
      <c r="AA158" s="3"/>
    </row>
    <row r="159" spans="1:27" s="4" customFormat="1" ht="34.5" customHeight="1">
      <c r="A159" s="25"/>
      <c r="B159" s="25">
        <v>155</v>
      </c>
      <c r="C159" s="30" t="s">
        <v>343</v>
      </c>
      <c r="D159" s="30" t="s">
        <v>344</v>
      </c>
      <c r="E159" s="31" t="s">
        <v>345</v>
      </c>
      <c r="F159" s="30">
        <v>23</v>
      </c>
      <c r="G159" s="30" t="s">
        <v>251</v>
      </c>
      <c r="H159" s="30" t="s">
        <v>34</v>
      </c>
      <c r="I159" s="31"/>
      <c r="J159" s="31" t="s">
        <v>35</v>
      </c>
      <c r="K159" s="30">
        <f>VLOOKUP(D159,'[2]计划书'!$C$1:$W$545,8,FALSE)</f>
        <v>0</v>
      </c>
      <c r="L159" s="30" t="str">
        <f>VLOOKUP(D159,'[2]计划书'!$C$1:$W$545,9,FALSE)</f>
        <v>设计思维创新导引</v>
      </c>
      <c r="M159" s="30" t="str">
        <f>VLOOKUP(D159,'[2]计划书'!$C$1:$W$545,10,FALSE)</f>
        <v>王可越，稅琳琳，姜浩</v>
      </c>
      <c r="N159" s="30" t="str">
        <f>VLOOKUP(D159,'[2]计划书'!$C$1:$W$545,11,FALSE)</f>
        <v>清华大学出版社</v>
      </c>
      <c r="O159" s="47" t="str">
        <f>VLOOKUP(D159,'[2]计划书'!$C$1:$W$545,12,FALSE)</f>
        <v>978-7-302-47030-4 </v>
      </c>
      <c r="P159" s="48">
        <v>42917</v>
      </c>
      <c r="Q159" s="31" t="s">
        <v>39</v>
      </c>
      <c r="R159" s="30" t="str">
        <f>VLOOKUP(D159,'[2]计划书'!$C$1:$W$545,15,FALSE)</f>
        <v>无</v>
      </c>
      <c r="S159" s="30" t="str">
        <f>VLOOKUP(D159,'[2]计划书'!$C$1:$W$545,16,FALSE)</f>
        <v>否</v>
      </c>
      <c r="T159" s="30">
        <f>VLOOKUP(D159,'[2]计划书'!$C$1:$W$545,17,FALSE)</f>
        <v>0</v>
      </c>
      <c r="U159" s="30" t="str">
        <f>VLOOKUP(D159,'[2]计划书'!$C$1:$W$545,18,FALSE)</f>
        <v>否</v>
      </c>
      <c r="V159" s="30" t="str">
        <f>VLOOKUP(D159,'[2]计划书'!$C$1:$W$545,19,FALSE)</f>
        <v>王清</v>
      </c>
      <c r="W159" s="25"/>
      <c r="X159" s="31" t="s">
        <v>43</v>
      </c>
      <c r="Y159" s="67"/>
      <c r="AA159" s="3"/>
    </row>
    <row r="160" spans="1:27" s="4" customFormat="1" ht="46.5" customHeight="1">
      <c r="A160" s="25"/>
      <c r="B160" s="25">
        <v>156</v>
      </c>
      <c r="C160" s="30" t="s">
        <v>347</v>
      </c>
      <c r="D160" s="30" t="s">
        <v>348</v>
      </c>
      <c r="E160" s="31" t="s">
        <v>77</v>
      </c>
      <c r="F160" s="30">
        <v>64</v>
      </c>
      <c r="G160" s="30" t="s">
        <v>162</v>
      </c>
      <c r="H160" s="30" t="s">
        <v>65</v>
      </c>
      <c r="I160" s="31"/>
      <c r="J160" s="31" t="s">
        <v>35</v>
      </c>
      <c r="K160" s="30">
        <f>VLOOKUP(D160,'[2]计划书'!$C$1:$W$545,8,FALSE)</f>
        <v>0</v>
      </c>
      <c r="L160" s="30" t="s">
        <v>349</v>
      </c>
      <c r="M160" s="30" t="s">
        <v>350</v>
      </c>
      <c r="N160" s="30" t="s">
        <v>351</v>
      </c>
      <c r="O160" s="74" t="s">
        <v>352</v>
      </c>
      <c r="P160" s="48">
        <v>42917</v>
      </c>
      <c r="Q160" s="31" t="s">
        <v>113</v>
      </c>
      <c r="R160" s="30" t="s">
        <v>40</v>
      </c>
      <c r="S160" s="30" t="s">
        <v>41</v>
      </c>
      <c r="T160" s="31">
        <f>VLOOKUP(D160,'[2]计划书'!$C$1:$W$545,17,FALSE)</f>
        <v>0</v>
      </c>
      <c r="U160" s="30" t="s">
        <v>41</v>
      </c>
      <c r="V160" s="30" t="s">
        <v>353</v>
      </c>
      <c r="W160" s="25"/>
      <c r="X160" s="31" t="s">
        <v>43</v>
      </c>
      <c r="Y160" s="67"/>
      <c r="AA160" s="3"/>
    </row>
    <row r="161" spans="1:27" s="4" customFormat="1" ht="34.5" customHeight="1">
      <c r="A161" s="25"/>
      <c r="B161" s="25">
        <v>157</v>
      </c>
      <c r="C161" s="30" t="s">
        <v>354</v>
      </c>
      <c r="D161" s="30" t="s">
        <v>355</v>
      </c>
      <c r="E161" s="31" t="s">
        <v>48</v>
      </c>
      <c r="F161" s="30">
        <v>64</v>
      </c>
      <c r="G161" s="30" t="s">
        <v>162</v>
      </c>
      <c r="H161" s="30" t="s">
        <v>65</v>
      </c>
      <c r="I161" s="31"/>
      <c r="J161" s="31" t="s">
        <v>35</v>
      </c>
      <c r="K161" s="30"/>
      <c r="L161" s="30" t="s">
        <v>356</v>
      </c>
      <c r="M161" s="30" t="s">
        <v>357</v>
      </c>
      <c r="N161" s="30" t="s">
        <v>51</v>
      </c>
      <c r="O161" s="47" t="s">
        <v>358</v>
      </c>
      <c r="P161" s="48">
        <v>43344</v>
      </c>
      <c r="Q161" s="31" t="s">
        <v>39</v>
      </c>
      <c r="R161" s="30" t="s">
        <v>40</v>
      </c>
      <c r="S161" s="30" t="s">
        <v>41</v>
      </c>
      <c r="T161" s="31"/>
      <c r="U161" s="30" t="s">
        <v>41</v>
      </c>
      <c r="V161" s="30" t="s">
        <v>42</v>
      </c>
      <c r="W161" s="25"/>
      <c r="X161" s="31" t="s">
        <v>43</v>
      </c>
      <c r="Y161" s="67"/>
      <c r="AA161" s="3"/>
    </row>
    <row r="162" spans="1:27" s="4" customFormat="1" ht="30" customHeight="1">
      <c r="A162" s="25"/>
      <c r="B162" s="25">
        <v>158</v>
      </c>
      <c r="C162" s="30" t="s">
        <v>359</v>
      </c>
      <c r="D162" s="30" t="s">
        <v>360</v>
      </c>
      <c r="E162" s="31" t="s">
        <v>48</v>
      </c>
      <c r="F162" s="30">
        <v>62</v>
      </c>
      <c r="G162" s="30" t="s">
        <v>211</v>
      </c>
      <c r="H162" s="30" t="s">
        <v>34</v>
      </c>
      <c r="I162" s="31"/>
      <c r="J162" s="31" t="s">
        <v>35</v>
      </c>
      <c r="K162" s="30"/>
      <c r="L162" s="30" t="s">
        <v>361</v>
      </c>
      <c r="M162" s="30" t="s">
        <v>362</v>
      </c>
      <c r="N162" s="30" t="s">
        <v>363</v>
      </c>
      <c r="O162" s="47" t="s">
        <v>364</v>
      </c>
      <c r="P162" s="48">
        <v>43952</v>
      </c>
      <c r="Q162" s="31" t="s">
        <v>365</v>
      </c>
      <c r="R162" s="30" t="s">
        <v>40</v>
      </c>
      <c r="S162" s="30" t="s">
        <v>41</v>
      </c>
      <c r="T162" s="31">
        <v>0</v>
      </c>
      <c r="U162" s="30" t="s">
        <v>41</v>
      </c>
      <c r="V162" s="31" t="s">
        <v>366</v>
      </c>
      <c r="W162" s="25"/>
      <c r="X162" s="31" t="s">
        <v>43</v>
      </c>
      <c r="Y162" s="67"/>
      <c r="AA162" s="3"/>
    </row>
    <row r="163" spans="1:27" s="4" customFormat="1" ht="30" customHeight="1">
      <c r="A163" s="25"/>
      <c r="B163" s="25">
        <v>159</v>
      </c>
      <c r="C163" s="30" t="s">
        <v>359</v>
      </c>
      <c r="D163" s="30" t="s">
        <v>360</v>
      </c>
      <c r="E163" s="31" t="s">
        <v>48</v>
      </c>
      <c r="F163" s="30">
        <v>62</v>
      </c>
      <c r="G163" s="30" t="s">
        <v>214</v>
      </c>
      <c r="H163" s="30" t="s">
        <v>34</v>
      </c>
      <c r="I163" s="31"/>
      <c r="J163" s="31" t="s">
        <v>35</v>
      </c>
      <c r="K163" s="30"/>
      <c r="L163" s="30" t="s">
        <v>361</v>
      </c>
      <c r="M163" s="30" t="s">
        <v>362</v>
      </c>
      <c r="N163" s="30" t="s">
        <v>363</v>
      </c>
      <c r="O163" s="47" t="s">
        <v>364</v>
      </c>
      <c r="P163" s="48">
        <v>43952</v>
      </c>
      <c r="Q163" s="31" t="s">
        <v>365</v>
      </c>
      <c r="R163" s="30" t="s">
        <v>40</v>
      </c>
      <c r="S163" s="30" t="s">
        <v>41</v>
      </c>
      <c r="T163" s="31">
        <v>0</v>
      </c>
      <c r="U163" s="30" t="s">
        <v>41</v>
      </c>
      <c r="V163" s="31" t="s">
        <v>366</v>
      </c>
      <c r="W163" s="25"/>
      <c r="X163" s="31" t="s">
        <v>43</v>
      </c>
      <c r="Y163" s="67"/>
      <c r="AA163" s="3"/>
    </row>
    <row r="164" spans="1:27" s="4" customFormat="1" ht="30" customHeight="1">
      <c r="A164" s="25"/>
      <c r="B164" s="25">
        <v>160</v>
      </c>
      <c r="C164" s="30" t="s">
        <v>367</v>
      </c>
      <c r="D164" s="30" t="s">
        <v>368</v>
      </c>
      <c r="E164" s="31" t="s">
        <v>48</v>
      </c>
      <c r="F164" s="30">
        <v>31</v>
      </c>
      <c r="G164" s="30" t="s">
        <v>185</v>
      </c>
      <c r="H164" s="30" t="s">
        <v>34</v>
      </c>
      <c r="I164" s="31"/>
      <c r="J164" s="31" t="s">
        <v>35</v>
      </c>
      <c r="K164" s="30"/>
      <c r="L164" s="30" t="s">
        <v>369</v>
      </c>
      <c r="M164" s="30" t="s">
        <v>370</v>
      </c>
      <c r="N164" s="30" t="s">
        <v>371</v>
      </c>
      <c r="O164" s="47" t="s">
        <v>372</v>
      </c>
      <c r="P164" s="48">
        <v>43466</v>
      </c>
      <c r="Q164" s="31" t="s">
        <v>72</v>
      </c>
      <c r="R164" s="30" t="s">
        <v>40</v>
      </c>
      <c r="S164" s="30" t="s">
        <v>41</v>
      </c>
      <c r="T164" s="31">
        <v>0</v>
      </c>
      <c r="U164" s="30" t="s">
        <v>41</v>
      </c>
      <c r="V164" s="31" t="s">
        <v>373</v>
      </c>
      <c r="W164" s="25"/>
      <c r="X164" s="31" t="s">
        <v>43</v>
      </c>
      <c r="Y164" s="67"/>
      <c r="AA164" s="3"/>
    </row>
    <row r="165" spans="1:25" s="4" customFormat="1" ht="30" customHeight="1">
      <c r="A165" s="25"/>
      <c r="B165" s="25">
        <v>161</v>
      </c>
      <c r="C165" s="30" t="s">
        <v>374</v>
      </c>
      <c r="D165" s="30" t="s">
        <v>375</v>
      </c>
      <c r="E165" s="31" t="s">
        <v>48</v>
      </c>
      <c r="F165" s="30">
        <v>62</v>
      </c>
      <c r="G165" s="30" t="s">
        <v>217</v>
      </c>
      <c r="H165" s="30" t="s">
        <v>65</v>
      </c>
      <c r="I165" s="31"/>
      <c r="J165" s="31" t="s">
        <v>35</v>
      </c>
      <c r="K165" s="30"/>
      <c r="L165" s="30" t="s">
        <v>376</v>
      </c>
      <c r="M165" s="30" t="s">
        <v>377</v>
      </c>
      <c r="N165" s="30" t="s">
        <v>378</v>
      </c>
      <c r="O165" s="47" t="s">
        <v>379</v>
      </c>
      <c r="P165" s="48">
        <v>42583</v>
      </c>
      <c r="Q165" s="31" t="s">
        <v>224</v>
      </c>
      <c r="R165" s="30" t="s">
        <v>40</v>
      </c>
      <c r="S165" s="30" t="s">
        <v>41</v>
      </c>
      <c r="T165" s="30" t="s">
        <v>88</v>
      </c>
      <c r="U165" s="30" t="s">
        <v>41</v>
      </c>
      <c r="V165" s="31" t="s">
        <v>380</v>
      </c>
      <c r="W165" s="25"/>
      <c r="X165" s="31" t="s">
        <v>43</v>
      </c>
      <c r="Y165" s="77"/>
    </row>
    <row r="166" spans="1:28" s="4" customFormat="1" ht="30" customHeight="1">
      <c r="A166" s="25"/>
      <c r="B166" s="25">
        <v>162</v>
      </c>
      <c r="C166" s="30" t="s">
        <v>381</v>
      </c>
      <c r="D166" s="30" t="s">
        <v>382</v>
      </c>
      <c r="E166" s="31" t="s">
        <v>48</v>
      </c>
      <c r="F166" s="30">
        <v>62</v>
      </c>
      <c r="G166" s="30" t="s">
        <v>383</v>
      </c>
      <c r="H166" s="30" t="s">
        <v>65</v>
      </c>
      <c r="I166" s="31"/>
      <c r="J166" s="31" t="s">
        <v>35</v>
      </c>
      <c r="K166" s="30"/>
      <c r="L166" s="30" t="s">
        <v>384</v>
      </c>
      <c r="M166" s="30" t="s">
        <v>385</v>
      </c>
      <c r="N166" s="30" t="s">
        <v>386</v>
      </c>
      <c r="O166" s="75" t="s">
        <v>387</v>
      </c>
      <c r="P166" s="76">
        <v>42887</v>
      </c>
      <c r="Q166" s="4" t="s">
        <v>181</v>
      </c>
      <c r="R166" s="30" t="s">
        <v>40</v>
      </c>
      <c r="S166" s="30" t="s">
        <v>41</v>
      </c>
      <c r="T166" s="31">
        <f>VLOOKUP(D166,'[2]计划书'!$C$1:$W$545,17,FALSE)</f>
        <v>0</v>
      </c>
      <c r="U166" s="30" t="s">
        <v>41</v>
      </c>
      <c r="V166" s="31" t="s">
        <v>159</v>
      </c>
      <c r="W166" s="25"/>
      <c r="X166" s="31" t="s">
        <v>43</v>
      </c>
      <c r="Y166" s="67"/>
      <c r="AA166" s="3"/>
      <c r="AB166" s="3"/>
    </row>
    <row r="167" spans="1:28" s="4" customFormat="1" ht="30" customHeight="1">
      <c r="A167" s="25"/>
      <c r="B167" s="25">
        <v>163</v>
      </c>
      <c r="C167" s="30" t="s">
        <v>381</v>
      </c>
      <c r="D167" s="30" t="s">
        <v>382</v>
      </c>
      <c r="E167" s="31" t="s">
        <v>48</v>
      </c>
      <c r="F167" s="30">
        <v>57</v>
      </c>
      <c r="G167" s="30" t="s">
        <v>388</v>
      </c>
      <c r="H167" s="30" t="s">
        <v>65</v>
      </c>
      <c r="I167" s="31"/>
      <c r="J167" s="31" t="s">
        <v>35</v>
      </c>
      <c r="K167" s="30"/>
      <c r="L167" s="30" t="s">
        <v>384</v>
      </c>
      <c r="M167" s="30" t="s">
        <v>385</v>
      </c>
      <c r="N167" s="30" t="s">
        <v>386</v>
      </c>
      <c r="O167" s="75" t="s">
        <v>387</v>
      </c>
      <c r="P167" s="76">
        <v>42887</v>
      </c>
      <c r="Q167" s="4" t="s">
        <v>181</v>
      </c>
      <c r="R167" s="30" t="s">
        <v>40</v>
      </c>
      <c r="S167" s="30" t="s">
        <v>41</v>
      </c>
      <c r="T167" s="31">
        <f>VLOOKUP(D167,'[2]计划书'!$C$1:$W$545,17,FALSE)</f>
        <v>0</v>
      </c>
      <c r="U167" s="30" t="s">
        <v>41</v>
      </c>
      <c r="V167" s="31" t="s">
        <v>159</v>
      </c>
      <c r="W167" s="25"/>
      <c r="X167" s="31" t="s">
        <v>43</v>
      </c>
      <c r="Y167" s="67"/>
      <c r="AA167" s="3"/>
      <c r="AB167" s="3"/>
    </row>
    <row r="168" spans="1:28" s="4" customFormat="1" ht="30" customHeight="1">
      <c r="A168" s="25"/>
      <c r="B168" s="25">
        <v>164</v>
      </c>
      <c r="C168" s="30" t="s">
        <v>381</v>
      </c>
      <c r="D168" s="30" t="s">
        <v>382</v>
      </c>
      <c r="E168" s="31" t="s">
        <v>48</v>
      </c>
      <c r="F168" s="30">
        <v>37</v>
      </c>
      <c r="G168" s="30" t="s">
        <v>297</v>
      </c>
      <c r="H168" s="30" t="s">
        <v>65</v>
      </c>
      <c r="I168" s="31"/>
      <c r="J168" s="31" t="s">
        <v>35</v>
      </c>
      <c r="K168" s="30"/>
      <c r="L168" s="30" t="s">
        <v>384</v>
      </c>
      <c r="M168" s="30" t="s">
        <v>385</v>
      </c>
      <c r="N168" s="30" t="s">
        <v>386</v>
      </c>
      <c r="O168" s="75" t="s">
        <v>387</v>
      </c>
      <c r="P168" s="76">
        <v>42887</v>
      </c>
      <c r="Q168" s="4" t="s">
        <v>181</v>
      </c>
      <c r="R168" s="30" t="s">
        <v>40</v>
      </c>
      <c r="S168" s="30" t="s">
        <v>41</v>
      </c>
      <c r="T168" s="31">
        <f>VLOOKUP(D168,'[2]计划书'!$C$1:$W$545,17,FALSE)</f>
        <v>0</v>
      </c>
      <c r="U168" s="30" t="s">
        <v>41</v>
      </c>
      <c r="V168" s="31" t="s">
        <v>159</v>
      </c>
      <c r="W168" s="25"/>
      <c r="X168" s="31" t="s">
        <v>43</v>
      </c>
      <c r="Y168" s="67"/>
      <c r="AA168" s="3"/>
      <c r="AB168" s="3"/>
    </row>
    <row r="169" spans="1:28" s="4" customFormat="1" ht="30" customHeight="1">
      <c r="A169" s="25"/>
      <c r="B169" s="25">
        <v>165</v>
      </c>
      <c r="C169" s="30" t="s">
        <v>381</v>
      </c>
      <c r="D169" s="30" t="s">
        <v>382</v>
      </c>
      <c r="E169" s="31" t="s">
        <v>48</v>
      </c>
      <c r="F169" s="30">
        <v>129</v>
      </c>
      <c r="G169" s="30" t="s">
        <v>279</v>
      </c>
      <c r="H169" s="30" t="s">
        <v>65</v>
      </c>
      <c r="I169" s="31"/>
      <c r="J169" s="31" t="s">
        <v>35</v>
      </c>
      <c r="K169" s="30"/>
      <c r="L169" s="30" t="s">
        <v>384</v>
      </c>
      <c r="M169" s="30" t="s">
        <v>385</v>
      </c>
      <c r="N169" s="30" t="s">
        <v>386</v>
      </c>
      <c r="O169" s="75" t="s">
        <v>387</v>
      </c>
      <c r="P169" s="76">
        <v>42887</v>
      </c>
      <c r="Q169" s="4" t="s">
        <v>181</v>
      </c>
      <c r="R169" s="30" t="s">
        <v>40</v>
      </c>
      <c r="S169" s="30" t="s">
        <v>41</v>
      </c>
      <c r="T169" s="31">
        <f>VLOOKUP(D169,'[2]计划书'!$C$1:$W$545,17,FALSE)</f>
        <v>0</v>
      </c>
      <c r="U169" s="30" t="s">
        <v>41</v>
      </c>
      <c r="V169" s="31" t="s">
        <v>159</v>
      </c>
      <c r="W169" s="25"/>
      <c r="X169" s="31" t="s">
        <v>43</v>
      </c>
      <c r="Y169" s="67"/>
      <c r="AA169" s="3"/>
      <c r="AB169" s="3"/>
    </row>
    <row r="170" spans="1:28" s="4" customFormat="1" ht="30" customHeight="1">
      <c r="A170" s="25"/>
      <c r="B170" s="25">
        <v>166</v>
      </c>
      <c r="C170" s="30" t="s">
        <v>389</v>
      </c>
      <c r="D170" s="30" t="s">
        <v>390</v>
      </c>
      <c r="E170" s="31" t="s">
        <v>48</v>
      </c>
      <c r="F170" s="30">
        <v>37</v>
      </c>
      <c r="G170" s="30" t="s">
        <v>297</v>
      </c>
      <c r="H170" s="30" t="s">
        <v>65</v>
      </c>
      <c r="I170" s="31"/>
      <c r="J170" s="31" t="s">
        <v>35</v>
      </c>
      <c r="K170" s="30"/>
      <c r="L170" s="30" t="s">
        <v>390</v>
      </c>
      <c r="M170" s="30" t="s">
        <v>391</v>
      </c>
      <c r="N170" s="30" t="s">
        <v>351</v>
      </c>
      <c r="O170" s="47" t="s">
        <v>392</v>
      </c>
      <c r="P170" s="48">
        <v>42552</v>
      </c>
      <c r="Q170" s="31" t="s">
        <v>224</v>
      </c>
      <c r="R170" s="30" t="s">
        <v>40</v>
      </c>
      <c r="S170" s="30" t="s">
        <v>41</v>
      </c>
      <c r="T170" s="31"/>
      <c r="U170" s="30" t="s">
        <v>41</v>
      </c>
      <c r="V170" s="31" t="s">
        <v>159</v>
      </c>
      <c r="W170" s="25">
        <v>1</v>
      </c>
      <c r="X170" s="31" t="s">
        <v>43</v>
      </c>
      <c r="Y170" s="67"/>
      <c r="AA170" s="3"/>
      <c r="AB170" s="3"/>
    </row>
    <row r="171" spans="1:25" s="4" customFormat="1" ht="30" customHeight="1">
      <c r="A171" s="25"/>
      <c r="B171" s="25">
        <v>167</v>
      </c>
      <c r="C171" s="30" t="s">
        <v>393</v>
      </c>
      <c r="D171" s="30" t="s">
        <v>394</v>
      </c>
      <c r="E171" s="31" t="s">
        <v>77</v>
      </c>
      <c r="F171" s="30">
        <v>64</v>
      </c>
      <c r="G171" s="30" t="s">
        <v>162</v>
      </c>
      <c r="H171" s="30" t="s">
        <v>65</v>
      </c>
      <c r="I171" s="31"/>
      <c r="J171" s="31" t="s">
        <v>35</v>
      </c>
      <c r="K171" s="30"/>
      <c r="L171" s="30" t="s">
        <v>395</v>
      </c>
      <c r="M171" s="30" t="s">
        <v>396</v>
      </c>
      <c r="N171" s="30" t="s">
        <v>397</v>
      </c>
      <c r="O171" s="47" t="s">
        <v>398</v>
      </c>
      <c r="P171" s="73" t="s">
        <v>127</v>
      </c>
      <c r="Q171" s="31" t="s">
        <v>113</v>
      </c>
      <c r="R171" s="30" t="s">
        <v>40</v>
      </c>
      <c r="S171" s="30" t="s">
        <v>41</v>
      </c>
      <c r="T171" s="31">
        <f>VLOOKUP(D171,'[2]计划书'!$C$1:$W$545,17,FALSE)</f>
        <v>0</v>
      </c>
      <c r="U171" s="30" t="s">
        <v>41</v>
      </c>
      <c r="V171" s="31" t="s">
        <v>399</v>
      </c>
      <c r="W171" s="25"/>
      <c r="X171" s="31" t="s">
        <v>43</v>
      </c>
      <c r="Y171" s="77"/>
    </row>
    <row r="172" spans="1:25" s="4" customFormat="1" ht="30" customHeight="1">
      <c r="A172" s="25"/>
      <c r="B172" s="25">
        <v>168</v>
      </c>
      <c r="C172" s="30" t="s">
        <v>393</v>
      </c>
      <c r="D172" s="30" t="s">
        <v>394</v>
      </c>
      <c r="E172" s="31" t="s">
        <v>77</v>
      </c>
      <c r="F172" s="30">
        <v>63</v>
      </c>
      <c r="G172" s="30" t="s">
        <v>168</v>
      </c>
      <c r="H172" s="30" t="s">
        <v>65</v>
      </c>
      <c r="I172" s="31"/>
      <c r="J172" s="31" t="s">
        <v>35</v>
      </c>
      <c r="K172" s="30"/>
      <c r="L172" s="30" t="s">
        <v>395</v>
      </c>
      <c r="M172" s="30" t="s">
        <v>396</v>
      </c>
      <c r="N172" s="30" t="s">
        <v>397</v>
      </c>
      <c r="O172" s="47" t="s">
        <v>398</v>
      </c>
      <c r="P172" s="73" t="s">
        <v>127</v>
      </c>
      <c r="Q172" s="31" t="s">
        <v>113</v>
      </c>
      <c r="R172" s="30" t="s">
        <v>40</v>
      </c>
      <c r="S172" s="30" t="s">
        <v>41</v>
      </c>
      <c r="T172" s="31">
        <f>VLOOKUP(D172,'[2]计划书'!$C$1:$W$545,17,FALSE)</f>
        <v>0</v>
      </c>
      <c r="U172" s="30" t="s">
        <v>41</v>
      </c>
      <c r="V172" s="31" t="s">
        <v>399</v>
      </c>
      <c r="W172" s="25"/>
      <c r="X172" s="31" t="s">
        <v>43</v>
      </c>
      <c r="Y172" s="77"/>
    </row>
    <row r="173" spans="1:25" s="4" customFormat="1" ht="30" customHeight="1">
      <c r="A173" s="25"/>
      <c r="B173" s="25">
        <v>169</v>
      </c>
      <c r="C173" s="30" t="s">
        <v>400</v>
      </c>
      <c r="D173" s="30" t="s">
        <v>401</v>
      </c>
      <c r="E173" s="72">
        <v>32</v>
      </c>
      <c r="F173" s="30">
        <v>26</v>
      </c>
      <c r="G173" s="30" t="s">
        <v>402</v>
      </c>
      <c r="H173" s="30" t="s">
        <v>34</v>
      </c>
      <c r="I173" s="31"/>
      <c r="J173" s="31" t="s">
        <v>35</v>
      </c>
      <c r="K173" s="30"/>
      <c r="L173" s="30" t="s">
        <v>403</v>
      </c>
      <c r="M173" s="30" t="s">
        <v>404</v>
      </c>
      <c r="N173" s="30" t="s">
        <v>60</v>
      </c>
      <c r="O173" s="47" t="s">
        <v>405</v>
      </c>
      <c r="P173" s="73">
        <v>43709</v>
      </c>
      <c r="Q173" s="31" t="s">
        <v>113</v>
      </c>
      <c r="R173" s="30" t="s">
        <v>35</v>
      </c>
      <c r="S173" s="30" t="s">
        <v>41</v>
      </c>
      <c r="T173" s="31" t="s">
        <v>105</v>
      </c>
      <c r="U173" s="30" t="s">
        <v>41</v>
      </c>
      <c r="V173" s="31" t="s">
        <v>406</v>
      </c>
      <c r="W173" s="25"/>
      <c r="X173" s="31" t="s">
        <v>43</v>
      </c>
      <c r="Y173" s="77"/>
    </row>
    <row r="174" spans="1:27" s="4" customFormat="1" ht="30" customHeight="1">
      <c r="A174" s="25"/>
      <c r="B174" s="25">
        <v>170</v>
      </c>
      <c r="C174" s="30" t="s">
        <v>407</v>
      </c>
      <c r="D174" s="30" t="s">
        <v>408</v>
      </c>
      <c r="E174" s="31" t="s">
        <v>322</v>
      </c>
      <c r="F174" s="30">
        <v>266</v>
      </c>
      <c r="G174" s="30" t="s">
        <v>205</v>
      </c>
      <c r="H174" s="30" t="s">
        <v>34</v>
      </c>
      <c r="I174" s="31"/>
      <c r="J174" s="31"/>
      <c r="K174" s="31" t="s">
        <v>409</v>
      </c>
      <c r="L174" s="30"/>
      <c r="M174" s="30"/>
      <c r="N174" s="30"/>
      <c r="O174" s="47"/>
      <c r="P174" s="48"/>
      <c r="Q174" s="31"/>
      <c r="R174" s="30"/>
      <c r="S174" s="30"/>
      <c r="T174" s="31"/>
      <c r="U174" s="30"/>
      <c r="V174" s="31"/>
      <c r="W174" s="25"/>
      <c r="X174" s="31" t="s">
        <v>43</v>
      </c>
      <c r="Y174" s="67"/>
      <c r="AA174" s="3"/>
    </row>
    <row r="175" spans="1:27" s="4" customFormat="1" ht="30" customHeight="1">
      <c r="A175" s="25"/>
      <c r="B175" s="25">
        <v>171</v>
      </c>
      <c r="C175" s="30" t="s">
        <v>410</v>
      </c>
      <c r="D175" s="30" t="s">
        <v>411</v>
      </c>
      <c r="E175" s="31" t="s">
        <v>322</v>
      </c>
      <c r="F175" s="30">
        <v>30</v>
      </c>
      <c r="G175" s="30" t="s">
        <v>213</v>
      </c>
      <c r="H175" s="30" t="s">
        <v>65</v>
      </c>
      <c r="I175" s="31"/>
      <c r="J175" s="31"/>
      <c r="K175" s="31" t="s">
        <v>412</v>
      </c>
      <c r="L175" s="30"/>
      <c r="M175" s="30"/>
      <c r="N175" s="30"/>
      <c r="O175" s="47"/>
      <c r="P175" s="48"/>
      <c r="Q175" s="31"/>
      <c r="R175" s="30"/>
      <c r="S175" s="30"/>
      <c r="T175" s="31" t="e">
        <f>VLOOKUP(D175,'[2]计划书'!$C$1:$W$545,17,FALSE)</f>
        <v>#N/A</v>
      </c>
      <c r="U175" s="30" t="e">
        <f>VLOOKUP(D175,'[1]计划书'!$C:$W,18,FALSE)</f>
        <v>#N/A</v>
      </c>
      <c r="V175" s="31"/>
      <c r="W175" s="25"/>
      <c r="X175" s="31" t="s">
        <v>43</v>
      </c>
      <c r="Y175" s="67"/>
      <c r="AA175" s="3"/>
    </row>
    <row r="176" spans="1:27" s="4" customFormat="1" ht="30" customHeight="1">
      <c r="A176" s="25"/>
      <c r="B176" s="25">
        <v>172</v>
      </c>
      <c r="C176" s="30" t="s">
        <v>410</v>
      </c>
      <c r="D176" s="30" t="s">
        <v>411</v>
      </c>
      <c r="E176" s="31" t="s">
        <v>322</v>
      </c>
      <c r="F176" s="30">
        <v>68</v>
      </c>
      <c r="G176" s="30" t="s">
        <v>131</v>
      </c>
      <c r="H176" s="30" t="s">
        <v>65</v>
      </c>
      <c r="I176" s="31"/>
      <c r="J176" s="31"/>
      <c r="K176" s="31" t="s">
        <v>412</v>
      </c>
      <c r="L176" s="30"/>
      <c r="M176" s="30"/>
      <c r="N176" s="30"/>
      <c r="O176" s="47"/>
      <c r="P176" s="48"/>
      <c r="Q176" s="31"/>
      <c r="R176" s="30"/>
      <c r="S176" s="30"/>
      <c r="T176" s="31" t="e">
        <f>VLOOKUP(D176,'[2]计划书'!$C$1:$W$545,17,FALSE)</f>
        <v>#N/A</v>
      </c>
      <c r="U176" s="30" t="e">
        <f>VLOOKUP(D176,'[1]计划书'!$C:$W,18,FALSE)</f>
        <v>#N/A</v>
      </c>
      <c r="V176" s="31"/>
      <c r="W176" s="25"/>
      <c r="X176" s="31" t="s">
        <v>43</v>
      </c>
      <c r="Y176" s="67"/>
      <c r="AA176" s="3"/>
    </row>
    <row r="177" spans="1:27" s="4" customFormat="1" ht="30" customHeight="1">
      <c r="A177" s="25"/>
      <c r="B177" s="25">
        <v>173</v>
      </c>
      <c r="C177" s="30" t="s">
        <v>410</v>
      </c>
      <c r="D177" s="30" t="s">
        <v>411</v>
      </c>
      <c r="E177" s="31" t="s">
        <v>322</v>
      </c>
      <c r="F177" s="30">
        <v>96</v>
      </c>
      <c r="G177" s="30" t="s">
        <v>215</v>
      </c>
      <c r="H177" s="30" t="s">
        <v>65</v>
      </c>
      <c r="I177" s="31"/>
      <c r="J177" s="31"/>
      <c r="K177" s="31" t="s">
        <v>412</v>
      </c>
      <c r="L177" s="30"/>
      <c r="M177" s="30"/>
      <c r="N177" s="30"/>
      <c r="O177" s="47"/>
      <c r="P177" s="48"/>
      <c r="Q177" s="31"/>
      <c r="R177" s="30"/>
      <c r="S177" s="30"/>
      <c r="T177" s="31" t="e">
        <f>VLOOKUP(D177,'[2]计划书'!$C$1:$W$545,17,FALSE)</f>
        <v>#N/A</v>
      </c>
      <c r="U177" s="30" t="e">
        <f>VLOOKUP(D177,'[1]计划书'!$C:$W,18,FALSE)</f>
        <v>#N/A</v>
      </c>
      <c r="V177" s="31"/>
      <c r="W177" s="25"/>
      <c r="X177" s="31" t="s">
        <v>43</v>
      </c>
      <c r="Y177" s="67"/>
      <c r="AA177" s="3"/>
    </row>
    <row r="178" spans="1:27" s="4" customFormat="1" ht="30" customHeight="1">
      <c r="A178" s="25"/>
      <c r="B178" s="25">
        <v>174</v>
      </c>
      <c r="C178" s="30" t="s">
        <v>410</v>
      </c>
      <c r="D178" s="30" t="s">
        <v>411</v>
      </c>
      <c r="E178" s="31" t="s">
        <v>322</v>
      </c>
      <c r="F178" s="30">
        <v>93</v>
      </c>
      <c r="G178" s="30" t="s">
        <v>216</v>
      </c>
      <c r="H178" s="30" t="s">
        <v>65</v>
      </c>
      <c r="I178" s="31"/>
      <c r="J178" s="31"/>
      <c r="K178" s="31" t="s">
        <v>412</v>
      </c>
      <c r="L178" s="30"/>
      <c r="M178" s="30"/>
      <c r="N178" s="30"/>
      <c r="O178" s="47"/>
      <c r="P178" s="48"/>
      <c r="Q178" s="31"/>
      <c r="R178" s="30"/>
      <c r="S178" s="30"/>
      <c r="T178" s="31" t="e">
        <f>VLOOKUP(D178,'[2]计划书'!$C$1:$W$545,17,FALSE)</f>
        <v>#N/A</v>
      </c>
      <c r="U178" s="30" t="e">
        <f>VLOOKUP(D178,'[1]计划书'!$C:$W,18,FALSE)</f>
        <v>#N/A</v>
      </c>
      <c r="V178" s="31"/>
      <c r="W178" s="25"/>
      <c r="X178" s="31" t="s">
        <v>43</v>
      </c>
      <c r="Y178" s="67"/>
      <c r="AA178" s="3"/>
    </row>
    <row r="179" spans="1:27" s="4" customFormat="1" ht="30" customHeight="1">
      <c r="A179" s="25"/>
      <c r="B179" s="25">
        <v>175</v>
      </c>
      <c r="C179" s="30" t="s">
        <v>413</v>
      </c>
      <c r="D179" s="30" t="s">
        <v>414</v>
      </c>
      <c r="E179" s="31" t="s">
        <v>77</v>
      </c>
      <c r="F179" s="30">
        <v>64</v>
      </c>
      <c r="G179" s="30" t="s">
        <v>162</v>
      </c>
      <c r="H179" s="30" t="s">
        <v>65</v>
      </c>
      <c r="I179" s="31"/>
      <c r="J179" s="31"/>
      <c r="K179" s="31" t="s">
        <v>415</v>
      </c>
      <c r="L179" s="30"/>
      <c r="M179" s="30"/>
      <c r="N179" s="30"/>
      <c r="O179" s="47"/>
      <c r="P179" s="48"/>
      <c r="Q179" s="31"/>
      <c r="R179" s="30"/>
      <c r="S179" s="30"/>
      <c r="T179" s="31"/>
      <c r="U179" s="30" t="e">
        <f>VLOOKUP(D179,'[1]计划书'!$C:$W,18,FALSE)</f>
        <v>#N/A</v>
      </c>
      <c r="V179" s="31"/>
      <c r="W179" s="25"/>
      <c r="X179" s="31" t="s">
        <v>43</v>
      </c>
      <c r="Y179" s="67"/>
      <c r="AA179" s="3"/>
    </row>
    <row r="180" spans="1:27" s="4" customFormat="1" ht="30" customHeight="1">
      <c r="A180" s="25"/>
      <c r="B180" s="25">
        <v>176</v>
      </c>
      <c r="C180" s="30" t="s">
        <v>413</v>
      </c>
      <c r="D180" s="30" t="s">
        <v>414</v>
      </c>
      <c r="E180" s="31" t="s">
        <v>77</v>
      </c>
      <c r="F180" s="30">
        <v>29</v>
      </c>
      <c r="G180" s="30" t="s">
        <v>192</v>
      </c>
      <c r="H180" s="30" t="s">
        <v>65</v>
      </c>
      <c r="I180" s="31"/>
      <c r="J180" s="31"/>
      <c r="K180" s="31" t="s">
        <v>415</v>
      </c>
      <c r="L180" s="30"/>
      <c r="M180" s="30"/>
      <c r="N180" s="30"/>
      <c r="O180" s="47"/>
      <c r="P180" s="48"/>
      <c r="Q180" s="31"/>
      <c r="R180" s="30"/>
      <c r="S180" s="30"/>
      <c r="T180" s="31"/>
      <c r="U180" s="30" t="e">
        <f>VLOOKUP(D180,'[1]计划书'!$C:$W,18,FALSE)</f>
        <v>#N/A</v>
      </c>
      <c r="V180" s="31"/>
      <c r="W180" s="25"/>
      <c r="X180" s="31" t="s">
        <v>43</v>
      </c>
      <c r="Y180" s="67"/>
      <c r="AA180" s="3"/>
    </row>
    <row r="181" spans="1:27" s="4" customFormat="1" ht="30" customHeight="1">
      <c r="A181" s="25"/>
      <c r="B181" s="25">
        <v>177</v>
      </c>
      <c r="C181" s="30" t="s">
        <v>413</v>
      </c>
      <c r="D181" s="30" t="s">
        <v>414</v>
      </c>
      <c r="E181" s="31" t="s">
        <v>77</v>
      </c>
      <c r="F181" s="30">
        <v>30</v>
      </c>
      <c r="G181" s="30" t="s">
        <v>262</v>
      </c>
      <c r="H181" s="30" t="s">
        <v>65</v>
      </c>
      <c r="I181" s="31"/>
      <c r="J181" s="31"/>
      <c r="K181" s="31" t="s">
        <v>415</v>
      </c>
      <c r="L181" s="30"/>
      <c r="M181" s="30"/>
      <c r="N181" s="30"/>
      <c r="O181" s="47"/>
      <c r="P181" s="48"/>
      <c r="Q181" s="31"/>
      <c r="R181" s="30"/>
      <c r="S181" s="30"/>
      <c r="T181" s="31"/>
      <c r="U181" s="30" t="e">
        <f>VLOOKUP(D181,'[1]计划书'!$C:$W,18,FALSE)</f>
        <v>#N/A</v>
      </c>
      <c r="V181" s="31"/>
      <c r="W181" s="25"/>
      <c r="X181" s="31" t="s">
        <v>43</v>
      </c>
      <c r="Y181" s="67"/>
      <c r="AA181" s="3"/>
    </row>
    <row r="182" spans="1:27" s="4" customFormat="1" ht="30" customHeight="1">
      <c r="A182" s="25"/>
      <c r="B182" s="25">
        <v>178</v>
      </c>
      <c r="C182" s="30" t="s">
        <v>413</v>
      </c>
      <c r="D182" s="30" t="s">
        <v>414</v>
      </c>
      <c r="E182" s="31" t="s">
        <v>77</v>
      </c>
      <c r="F182" s="30">
        <v>63</v>
      </c>
      <c r="G182" s="30" t="s">
        <v>168</v>
      </c>
      <c r="H182" s="30" t="s">
        <v>65</v>
      </c>
      <c r="I182" s="31"/>
      <c r="J182" s="31"/>
      <c r="K182" s="31" t="s">
        <v>415</v>
      </c>
      <c r="L182" s="30"/>
      <c r="M182" s="30"/>
      <c r="N182" s="30"/>
      <c r="O182" s="47"/>
      <c r="P182" s="48"/>
      <c r="Q182" s="31"/>
      <c r="R182" s="30"/>
      <c r="S182" s="30"/>
      <c r="T182" s="31"/>
      <c r="U182" s="30" t="e">
        <f>VLOOKUP(D182,'[1]计划书'!$C:$W,18,FALSE)</f>
        <v>#N/A</v>
      </c>
      <c r="V182" s="31"/>
      <c r="W182" s="25"/>
      <c r="X182" s="31" t="s">
        <v>43</v>
      </c>
      <c r="Y182" s="67"/>
      <c r="AA182" s="3"/>
    </row>
    <row r="183" spans="1:27" s="4" customFormat="1" ht="30" customHeight="1">
      <c r="A183" s="25"/>
      <c r="B183" s="25">
        <v>179</v>
      </c>
      <c r="C183" s="30" t="s">
        <v>413</v>
      </c>
      <c r="D183" s="30" t="s">
        <v>414</v>
      </c>
      <c r="E183" s="31" t="s">
        <v>77</v>
      </c>
      <c r="F183" s="30">
        <v>63</v>
      </c>
      <c r="G183" s="30" t="s">
        <v>264</v>
      </c>
      <c r="H183" s="30" t="s">
        <v>65</v>
      </c>
      <c r="I183" s="31"/>
      <c r="J183" s="31"/>
      <c r="K183" s="31" t="s">
        <v>415</v>
      </c>
      <c r="L183" s="30"/>
      <c r="M183" s="30"/>
      <c r="N183" s="30"/>
      <c r="O183" s="47"/>
      <c r="P183" s="48"/>
      <c r="Q183" s="31"/>
      <c r="R183" s="30"/>
      <c r="S183" s="30"/>
      <c r="T183" s="31"/>
      <c r="U183" s="30" t="e">
        <f>VLOOKUP(D183,'[1]计划书'!$C:$W,18,FALSE)</f>
        <v>#N/A</v>
      </c>
      <c r="V183" s="31"/>
      <c r="W183" s="25"/>
      <c r="X183" s="31" t="s">
        <v>43</v>
      </c>
      <c r="Y183" s="67"/>
      <c r="AA183" s="3"/>
    </row>
    <row r="184" spans="1:27" s="4" customFormat="1" ht="30" customHeight="1">
      <c r="A184" s="25"/>
      <c r="B184" s="25">
        <v>180</v>
      </c>
      <c r="C184" s="30" t="s">
        <v>413</v>
      </c>
      <c r="D184" s="30" t="s">
        <v>414</v>
      </c>
      <c r="E184" s="31" t="s">
        <v>77</v>
      </c>
      <c r="F184" s="30">
        <v>71</v>
      </c>
      <c r="G184" s="30" t="s">
        <v>152</v>
      </c>
      <c r="H184" s="30" t="s">
        <v>65</v>
      </c>
      <c r="I184" s="31"/>
      <c r="J184" s="31"/>
      <c r="K184" s="31" t="s">
        <v>415</v>
      </c>
      <c r="L184" s="30"/>
      <c r="M184" s="30"/>
      <c r="N184" s="30"/>
      <c r="O184" s="47"/>
      <c r="P184" s="48"/>
      <c r="Q184" s="31"/>
      <c r="R184" s="30"/>
      <c r="S184" s="30"/>
      <c r="T184" s="31"/>
      <c r="U184" s="30" t="e">
        <f>VLOOKUP(D184,'[1]计划书'!$C:$W,18,FALSE)</f>
        <v>#N/A</v>
      </c>
      <c r="V184" s="31"/>
      <c r="W184" s="25"/>
      <c r="X184" s="31" t="s">
        <v>43</v>
      </c>
      <c r="Y184" s="67"/>
      <c r="AA184" s="3"/>
    </row>
    <row r="185" spans="1:27" s="4" customFormat="1" ht="30" customHeight="1">
      <c r="A185" s="25"/>
      <c r="B185" s="25">
        <v>181</v>
      </c>
      <c r="C185" s="30" t="s">
        <v>413</v>
      </c>
      <c r="D185" s="30" t="s">
        <v>414</v>
      </c>
      <c r="E185" s="31" t="s">
        <v>77</v>
      </c>
      <c r="F185" s="30">
        <v>71</v>
      </c>
      <c r="G185" s="30" t="s">
        <v>306</v>
      </c>
      <c r="H185" s="30" t="s">
        <v>65</v>
      </c>
      <c r="I185" s="31"/>
      <c r="J185" s="31"/>
      <c r="K185" s="31" t="s">
        <v>415</v>
      </c>
      <c r="L185" s="30"/>
      <c r="M185" s="30"/>
      <c r="N185" s="30"/>
      <c r="O185" s="47"/>
      <c r="P185" s="48"/>
      <c r="Q185" s="31"/>
      <c r="R185" s="30"/>
      <c r="S185" s="30"/>
      <c r="T185" s="31"/>
      <c r="U185" s="30" t="e">
        <f>VLOOKUP(D185,'[1]计划书'!$C:$W,18,FALSE)</f>
        <v>#N/A</v>
      </c>
      <c r="V185" s="31"/>
      <c r="W185" s="25"/>
      <c r="X185" s="31" t="s">
        <v>43</v>
      </c>
      <c r="Y185" s="67"/>
      <c r="AA185" s="3"/>
    </row>
    <row r="186" spans="1:27" s="4" customFormat="1" ht="30" customHeight="1">
      <c r="A186" s="25"/>
      <c r="B186" s="25">
        <v>182</v>
      </c>
      <c r="C186" s="30" t="s">
        <v>413</v>
      </c>
      <c r="D186" s="30" t="s">
        <v>414</v>
      </c>
      <c r="E186" s="31" t="s">
        <v>77</v>
      </c>
      <c r="F186" s="30">
        <v>37</v>
      </c>
      <c r="G186" s="30" t="s">
        <v>297</v>
      </c>
      <c r="H186" s="30" t="s">
        <v>65</v>
      </c>
      <c r="I186" s="31"/>
      <c r="J186" s="31"/>
      <c r="K186" s="31" t="s">
        <v>415</v>
      </c>
      <c r="L186" s="30"/>
      <c r="M186" s="30"/>
      <c r="N186" s="30"/>
      <c r="O186" s="47"/>
      <c r="P186" s="48"/>
      <c r="Q186" s="31"/>
      <c r="R186" s="30"/>
      <c r="S186" s="30"/>
      <c r="T186" s="31"/>
      <c r="U186" s="30" t="e">
        <f>VLOOKUP(D186,'[1]计划书'!$C:$W,18,FALSE)</f>
        <v>#N/A</v>
      </c>
      <c r="V186" s="31"/>
      <c r="W186" s="25"/>
      <c r="X186" s="31" t="s">
        <v>43</v>
      </c>
      <c r="Y186" s="67"/>
      <c r="AA186" s="3"/>
    </row>
    <row r="187" spans="1:27" s="4" customFormat="1" ht="30" customHeight="1">
      <c r="A187" s="25"/>
      <c r="B187" s="25">
        <v>183</v>
      </c>
      <c r="C187" s="30" t="s">
        <v>413</v>
      </c>
      <c r="D187" s="30" t="s">
        <v>414</v>
      </c>
      <c r="E187" s="31" t="s">
        <v>77</v>
      </c>
      <c r="F187" s="30">
        <v>60</v>
      </c>
      <c r="G187" s="30" t="s">
        <v>178</v>
      </c>
      <c r="H187" s="30" t="s">
        <v>65</v>
      </c>
      <c r="I187" s="31"/>
      <c r="J187" s="31"/>
      <c r="K187" s="31" t="s">
        <v>415</v>
      </c>
      <c r="L187" s="30"/>
      <c r="M187" s="30"/>
      <c r="N187" s="30"/>
      <c r="O187" s="47"/>
      <c r="P187" s="48"/>
      <c r="Q187" s="31"/>
      <c r="R187" s="30"/>
      <c r="S187" s="30"/>
      <c r="T187" s="31"/>
      <c r="U187" s="30" t="e">
        <f>VLOOKUP(D187,'[1]计划书'!$C:$W,18,FALSE)</f>
        <v>#N/A</v>
      </c>
      <c r="V187" s="31"/>
      <c r="W187" s="25"/>
      <c r="X187" s="31" t="s">
        <v>43</v>
      </c>
      <c r="Y187" s="67"/>
      <c r="AA187" s="3"/>
    </row>
    <row r="188" spans="1:27" s="4" customFormat="1" ht="30" customHeight="1">
      <c r="A188" s="25"/>
      <c r="B188" s="25">
        <v>184</v>
      </c>
      <c r="C188" s="30" t="s">
        <v>413</v>
      </c>
      <c r="D188" s="30" t="s">
        <v>414</v>
      </c>
      <c r="E188" s="31" t="s">
        <v>77</v>
      </c>
      <c r="F188" s="30">
        <v>23</v>
      </c>
      <c r="G188" s="30" t="s">
        <v>251</v>
      </c>
      <c r="H188" s="30" t="s">
        <v>65</v>
      </c>
      <c r="I188" s="31"/>
      <c r="J188" s="31"/>
      <c r="K188" s="31" t="s">
        <v>415</v>
      </c>
      <c r="L188" s="30"/>
      <c r="M188" s="30"/>
      <c r="N188" s="30"/>
      <c r="O188" s="47"/>
      <c r="P188" s="48"/>
      <c r="Q188" s="31"/>
      <c r="R188" s="30"/>
      <c r="S188" s="30"/>
      <c r="T188" s="31"/>
      <c r="U188" s="30" t="e">
        <f>VLOOKUP(D188,'[1]计划书'!$C:$W,18,FALSE)</f>
        <v>#N/A</v>
      </c>
      <c r="V188" s="31"/>
      <c r="W188" s="25"/>
      <c r="X188" s="31" t="s">
        <v>43</v>
      </c>
      <c r="Y188" s="67"/>
      <c r="AA188" s="3"/>
    </row>
    <row r="189" spans="1:28" s="4" customFormat="1" ht="30" customHeight="1">
      <c r="A189" s="25"/>
      <c r="B189" s="25">
        <v>185</v>
      </c>
      <c r="C189" s="30" t="s">
        <v>416</v>
      </c>
      <c r="D189" s="30" t="s">
        <v>417</v>
      </c>
      <c r="E189" s="31" t="s">
        <v>48</v>
      </c>
      <c r="F189" s="30">
        <v>71</v>
      </c>
      <c r="G189" s="30" t="s">
        <v>306</v>
      </c>
      <c r="H189" s="30" t="s">
        <v>65</v>
      </c>
      <c r="I189" s="31"/>
      <c r="J189" s="31"/>
      <c r="K189" s="31" t="s">
        <v>418</v>
      </c>
      <c r="L189" s="30"/>
      <c r="M189" s="30"/>
      <c r="N189" s="30"/>
      <c r="O189" s="47"/>
      <c r="P189" s="48"/>
      <c r="Q189" s="31"/>
      <c r="R189" s="30"/>
      <c r="S189" s="30"/>
      <c r="T189" s="31"/>
      <c r="U189" s="30" t="e">
        <f>VLOOKUP(D189,'[1]计划书'!$C:$W,18,FALSE)</f>
        <v>#N/A</v>
      </c>
      <c r="V189" s="31"/>
      <c r="W189" s="25"/>
      <c r="X189" s="31" t="s">
        <v>43</v>
      </c>
      <c r="Y189" s="67"/>
      <c r="AA189" s="3"/>
      <c r="AB189" s="3"/>
    </row>
    <row r="190" spans="1:28" s="4" customFormat="1" ht="30" customHeight="1">
      <c r="A190" s="25"/>
      <c r="B190" s="25">
        <v>186</v>
      </c>
      <c r="C190" s="30" t="s">
        <v>416</v>
      </c>
      <c r="D190" s="30" t="s">
        <v>417</v>
      </c>
      <c r="E190" s="31" t="s">
        <v>48</v>
      </c>
      <c r="F190" s="30">
        <v>23</v>
      </c>
      <c r="G190" s="30" t="s">
        <v>251</v>
      </c>
      <c r="H190" s="30" t="s">
        <v>65</v>
      </c>
      <c r="I190" s="31"/>
      <c r="J190" s="31"/>
      <c r="K190" s="31" t="s">
        <v>418</v>
      </c>
      <c r="L190" s="30"/>
      <c r="M190" s="30"/>
      <c r="N190" s="30"/>
      <c r="O190" s="47"/>
      <c r="P190" s="48"/>
      <c r="Q190" s="31"/>
      <c r="R190" s="30"/>
      <c r="S190" s="30"/>
      <c r="T190" s="31"/>
      <c r="U190" s="30" t="e">
        <f>VLOOKUP(D190,'[1]计划书'!$C:$W,18,FALSE)</f>
        <v>#N/A</v>
      </c>
      <c r="V190" s="31"/>
      <c r="W190" s="25"/>
      <c r="X190" s="31" t="s">
        <v>43</v>
      </c>
      <c r="Y190" s="67"/>
      <c r="AA190" s="3"/>
      <c r="AB190" s="3"/>
    </row>
    <row r="191" spans="1:25" s="4" customFormat="1" ht="34.5" customHeight="1">
      <c r="A191" s="25"/>
      <c r="B191" s="25">
        <v>187</v>
      </c>
      <c r="C191" s="30" t="s">
        <v>419</v>
      </c>
      <c r="D191" s="30" t="s">
        <v>420</v>
      </c>
      <c r="E191" s="31" t="s">
        <v>48</v>
      </c>
      <c r="F191" s="30">
        <v>64</v>
      </c>
      <c r="G191" s="30" t="s">
        <v>162</v>
      </c>
      <c r="H191" s="30" t="s">
        <v>65</v>
      </c>
      <c r="I191" s="31"/>
      <c r="J191" s="31"/>
      <c r="K191" s="31" t="s">
        <v>421</v>
      </c>
      <c r="L191" s="30"/>
      <c r="M191" s="58"/>
      <c r="N191" s="30"/>
      <c r="O191" s="47"/>
      <c r="P191" s="48"/>
      <c r="Q191" s="31"/>
      <c r="R191" s="30"/>
      <c r="S191" s="30"/>
      <c r="T191" s="31"/>
      <c r="U191" s="30"/>
      <c r="V191" s="31"/>
      <c r="W191" s="25"/>
      <c r="X191" s="31" t="s">
        <v>43</v>
      </c>
      <c r="Y191" s="77"/>
    </row>
    <row r="192" spans="1:25" s="4" customFormat="1" ht="34.5" customHeight="1">
      <c r="A192" s="25"/>
      <c r="B192" s="25">
        <v>188</v>
      </c>
      <c r="C192" s="30" t="s">
        <v>422</v>
      </c>
      <c r="D192" s="30" t="s">
        <v>423</v>
      </c>
      <c r="E192" s="31" t="s">
        <v>48</v>
      </c>
      <c r="F192" s="30">
        <v>31</v>
      </c>
      <c r="G192" s="30" t="s">
        <v>155</v>
      </c>
      <c r="H192" s="30" t="s">
        <v>34</v>
      </c>
      <c r="I192" s="31"/>
      <c r="J192" s="31"/>
      <c r="K192" s="31" t="s">
        <v>424</v>
      </c>
      <c r="L192" s="30"/>
      <c r="M192" s="30"/>
      <c r="N192" s="30"/>
      <c r="O192" s="47"/>
      <c r="P192" s="48"/>
      <c r="Q192" s="31"/>
      <c r="R192" s="30"/>
      <c r="S192" s="30"/>
      <c r="T192" s="31"/>
      <c r="U192" s="30"/>
      <c r="W192" s="25"/>
      <c r="X192" s="31" t="s">
        <v>43</v>
      </c>
      <c r="Y192" s="77"/>
    </row>
    <row r="193" spans="1:27" s="4" customFormat="1" ht="30" customHeight="1">
      <c r="A193" s="25"/>
      <c r="B193" s="25">
        <v>189</v>
      </c>
      <c r="C193" s="30" t="s">
        <v>425</v>
      </c>
      <c r="D193" s="30" t="s">
        <v>426</v>
      </c>
      <c r="E193" s="31" t="s">
        <v>345</v>
      </c>
      <c r="F193" s="30">
        <v>93</v>
      </c>
      <c r="G193" s="30" t="s">
        <v>216</v>
      </c>
      <c r="H193" s="30" t="s">
        <v>34</v>
      </c>
      <c r="I193" s="31"/>
      <c r="J193" s="31"/>
      <c r="K193" s="31" t="s">
        <v>427</v>
      </c>
      <c r="L193" s="30"/>
      <c r="M193" s="30"/>
      <c r="N193" s="30"/>
      <c r="O193" s="47"/>
      <c r="P193" s="48"/>
      <c r="Q193" s="31"/>
      <c r="R193" s="30"/>
      <c r="S193" s="30"/>
      <c r="T193" s="31"/>
      <c r="U193" s="30" t="e">
        <f>VLOOKUP(D193,'[1]计划书'!$C:$W,18,FALSE)</f>
        <v>#N/A</v>
      </c>
      <c r="V193" s="31"/>
      <c r="W193" s="25"/>
      <c r="X193" s="31" t="s">
        <v>43</v>
      </c>
      <c r="Y193" s="67"/>
      <c r="AA193" s="3"/>
    </row>
    <row r="194" spans="1:28" s="4" customFormat="1" ht="30" customHeight="1">
      <c r="A194" s="25"/>
      <c r="B194" s="25">
        <v>190</v>
      </c>
      <c r="C194" s="30" t="s">
        <v>428</v>
      </c>
      <c r="D194" s="58" t="s">
        <v>429</v>
      </c>
      <c r="E194" s="31" t="s">
        <v>48</v>
      </c>
      <c r="F194" s="30">
        <v>93</v>
      </c>
      <c r="G194" s="30" t="s">
        <v>216</v>
      </c>
      <c r="H194" s="30" t="s">
        <v>65</v>
      </c>
      <c r="I194" s="31"/>
      <c r="J194" s="31"/>
      <c r="K194" s="31" t="s">
        <v>430</v>
      </c>
      <c r="L194" s="30"/>
      <c r="M194" s="30"/>
      <c r="N194" s="30"/>
      <c r="O194" s="47"/>
      <c r="P194" s="48"/>
      <c r="Q194" s="31"/>
      <c r="R194" s="30"/>
      <c r="S194" s="30"/>
      <c r="T194" s="31"/>
      <c r="U194" s="30" t="e">
        <f>VLOOKUP(D194,'[1]计划书'!$C:$W,18,FALSE)</f>
        <v>#N/A</v>
      </c>
      <c r="V194" s="31"/>
      <c r="W194" s="25"/>
      <c r="X194" s="31" t="s">
        <v>43</v>
      </c>
      <c r="Y194" s="67"/>
      <c r="AA194" s="3"/>
      <c r="AB194" s="3"/>
    </row>
    <row r="195" spans="1:25" s="4" customFormat="1" ht="30" customHeight="1">
      <c r="A195" s="25"/>
      <c r="B195" s="25">
        <v>191</v>
      </c>
      <c r="C195" s="30" t="s">
        <v>431</v>
      </c>
      <c r="D195" s="30" t="s">
        <v>432</v>
      </c>
      <c r="E195" s="31" t="s">
        <v>48</v>
      </c>
      <c r="F195" s="30">
        <v>93</v>
      </c>
      <c r="G195" s="30" t="s">
        <v>216</v>
      </c>
      <c r="H195" s="30" t="s">
        <v>65</v>
      </c>
      <c r="I195" s="31"/>
      <c r="J195" s="31"/>
      <c r="K195" s="31" t="s">
        <v>424</v>
      </c>
      <c r="L195" s="30"/>
      <c r="M195" s="30"/>
      <c r="N195" s="30"/>
      <c r="O195" s="47"/>
      <c r="P195" s="48"/>
      <c r="Q195" s="31"/>
      <c r="R195" s="30"/>
      <c r="S195" s="30"/>
      <c r="T195" s="31"/>
      <c r="U195" s="30"/>
      <c r="V195" s="31"/>
      <c r="W195" s="25"/>
      <c r="X195" s="31" t="s">
        <v>43</v>
      </c>
      <c r="Y195" s="77"/>
    </row>
    <row r="196" spans="1:28" s="4" customFormat="1" ht="30" customHeight="1">
      <c r="A196" s="25"/>
      <c r="B196" s="25">
        <v>192</v>
      </c>
      <c r="C196" s="30" t="s">
        <v>433</v>
      </c>
      <c r="D196" s="30" t="s">
        <v>434</v>
      </c>
      <c r="E196" s="31" t="s">
        <v>32</v>
      </c>
      <c r="F196" s="30">
        <v>31</v>
      </c>
      <c r="G196" s="30" t="s">
        <v>185</v>
      </c>
      <c r="H196" s="30" t="s">
        <v>65</v>
      </c>
      <c r="I196" s="31"/>
      <c r="J196" s="31"/>
      <c r="K196" s="31" t="s">
        <v>418</v>
      </c>
      <c r="L196" s="30"/>
      <c r="M196" s="30"/>
      <c r="N196" s="30"/>
      <c r="O196" s="47"/>
      <c r="P196" s="48"/>
      <c r="Q196" s="31"/>
      <c r="R196" s="30"/>
      <c r="S196" s="30"/>
      <c r="T196" s="31"/>
      <c r="U196" s="30" t="e">
        <f>VLOOKUP(D196,'[1]计划书'!$C:$W,18,FALSE)</f>
        <v>#N/A</v>
      </c>
      <c r="V196" s="31"/>
      <c r="W196" s="25"/>
      <c r="X196" s="31" t="s">
        <v>43</v>
      </c>
      <c r="Y196" s="67"/>
      <c r="AA196" s="3"/>
      <c r="AB196" s="3"/>
    </row>
    <row r="197" spans="1:28" s="4" customFormat="1" ht="30" customHeight="1">
      <c r="A197" s="25"/>
      <c r="B197" s="25">
        <v>193</v>
      </c>
      <c r="C197" s="30" t="s">
        <v>433</v>
      </c>
      <c r="D197" s="30" t="s">
        <v>434</v>
      </c>
      <c r="E197" s="31" t="s">
        <v>32</v>
      </c>
      <c r="F197" s="30">
        <v>31</v>
      </c>
      <c r="G197" s="30" t="s">
        <v>155</v>
      </c>
      <c r="H197" s="30" t="s">
        <v>65</v>
      </c>
      <c r="I197" s="31"/>
      <c r="J197" s="31"/>
      <c r="K197" s="31" t="s">
        <v>418</v>
      </c>
      <c r="L197" s="30"/>
      <c r="M197" s="30"/>
      <c r="N197" s="30"/>
      <c r="O197" s="47"/>
      <c r="P197" s="48"/>
      <c r="Q197" s="31"/>
      <c r="R197" s="30"/>
      <c r="S197" s="30"/>
      <c r="T197" s="31"/>
      <c r="U197" s="30" t="e">
        <f>VLOOKUP(D197,'[1]计划书'!$C:$W,18,FALSE)</f>
        <v>#N/A</v>
      </c>
      <c r="V197" s="31"/>
      <c r="W197" s="25"/>
      <c r="X197" s="31" t="s">
        <v>43</v>
      </c>
      <c r="Y197" s="67"/>
      <c r="AA197" s="3"/>
      <c r="AB197" s="3"/>
    </row>
    <row r="198" spans="1:28" s="4" customFormat="1" ht="30" customHeight="1">
      <c r="A198" s="25"/>
      <c r="B198" s="25">
        <v>194</v>
      </c>
      <c r="C198" s="30" t="s">
        <v>435</v>
      </c>
      <c r="D198" s="30" t="s">
        <v>436</v>
      </c>
      <c r="E198" s="31" t="s">
        <v>48</v>
      </c>
      <c r="F198" s="30">
        <v>71</v>
      </c>
      <c r="G198" s="30" t="s">
        <v>306</v>
      </c>
      <c r="H198" s="30" t="s">
        <v>65</v>
      </c>
      <c r="I198" s="31"/>
      <c r="J198" s="31"/>
      <c r="K198" s="31" t="s">
        <v>437</v>
      </c>
      <c r="L198" s="30"/>
      <c r="M198" s="30"/>
      <c r="N198" s="30"/>
      <c r="O198" s="47"/>
      <c r="P198" s="48"/>
      <c r="Q198" s="31"/>
      <c r="R198" s="30"/>
      <c r="S198" s="30"/>
      <c r="T198" s="31"/>
      <c r="U198" s="30"/>
      <c r="V198" s="31"/>
      <c r="W198" s="25"/>
      <c r="X198" s="31" t="s">
        <v>43</v>
      </c>
      <c r="Y198" s="67"/>
      <c r="AA198" s="3"/>
      <c r="AB198" s="3"/>
    </row>
    <row r="199" spans="1:28" s="4" customFormat="1" ht="30" customHeight="1">
      <c r="A199" s="25"/>
      <c r="B199" s="25">
        <v>195</v>
      </c>
      <c r="C199" s="30" t="s">
        <v>435</v>
      </c>
      <c r="D199" s="30" t="s">
        <v>436</v>
      </c>
      <c r="E199" s="31" t="s">
        <v>48</v>
      </c>
      <c r="F199" s="30">
        <v>23</v>
      </c>
      <c r="G199" s="30" t="s">
        <v>251</v>
      </c>
      <c r="H199" s="30" t="s">
        <v>65</v>
      </c>
      <c r="I199" s="31"/>
      <c r="J199" s="31"/>
      <c r="K199" s="31" t="s">
        <v>437</v>
      </c>
      <c r="L199" s="30"/>
      <c r="M199" s="30"/>
      <c r="N199" s="30"/>
      <c r="O199" s="47"/>
      <c r="P199" s="48"/>
      <c r="Q199" s="31"/>
      <c r="R199" s="30"/>
      <c r="S199" s="30"/>
      <c r="T199" s="31"/>
      <c r="U199" s="30"/>
      <c r="V199" s="31"/>
      <c r="W199" s="25"/>
      <c r="X199" s="31" t="s">
        <v>43</v>
      </c>
      <c r="Y199" s="67"/>
      <c r="AA199" s="3"/>
      <c r="AB199" s="3"/>
    </row>
    <row r="200" spans="1:28" s="4" customFormat="1" ht="30" customHeight="1">
      <c r="A200" s="25"/>
      <c r="B200" s="25">
        <v>196</v>
      </c>
      <c r="C200" s="30" t="s">
        <v>438</v>
      </c>
      <c r="D200" s="30" t="s">
        <v>439</v>
      </c>
      <c r="E200" s="31" t="s">
        <v>48</v>
      </c>
      <c r="F200" s="30">
        <v>93</v>
      </c>
      <c r="G200" s="30" t="s">
        <v>216</v>
      </c>
      <c r="H200" s="30" t="s">
        <v>65</v>
      </c>
      <c r="I200" s="31"/>
      <c r="J200" s="31"/>
      <c r="K200" s="31" t="s">
        <v>424</v>
      </c>
      <c r="L200" s="30"/>
      <c r="M200" s="30"/>
      <c r="N200" s="30"/>
      <c r="O200" s="47"/>
      <c r="P200" s="48"/>
      <c r="Q200" s="31"/>
      <c r="R200" s="30"/>
      <c r="S200" s="30"/>
      <c r="T200" s="31"/>
      <c r="U200" s="30"/>
      <c r="V200" s="31"/>
      <c r="W200" s="25"/>
      <c r="X200" s="31" t="s">
        <v>43</v>
      </c>
      <c r="Y200" s="67"/>
      <c r="AA200" s="3"/>
      <c r="AB200" s="3"/>
    </row>
    <row r="201" spans="1:28" s="4" customFormat="1" ht="30" customHeight="1">
      <c r="A201" s="25"/>
      <c r="B201" s="25">
        <v>197</v>
      </c>
      <c r="C201" s="30" t="s">
        <v>440</v>
      </c>
      <c r="D201" s="30" t="s">
        <v>441</v>
      </c>
      <c r="E201" s="31" t="s">
        <v>48</v>
      </c>
      <c r="F201" s="30">
        <v>71</v>
      </c>
      <c r="G201" s="30" t="s">
        <v>306</v>
      </c>
      <c r="H201" s="30" t="s">
        <v>65</v>
      </c>
      <c r="I201" s="31"/>
      <c r="J201" s="31"/>
      <c r="K201" s="31" t="s">
        <v>424</v>
      </c>
      <c r="L201" s="30"/>
      <c r="M201" s="30"/>
      <c r="N201" s="30"/>
      <c r="O201" s="47"/>
      <c r="P201" s="48"/>
      <c r="Q201" s="31"/>
      <c r="R201" s="30"/>
      <c r="S201" s="30"/>
      <c r="T201" s="31"/>
      <c r="U201" s="30"/>
      <c r="V201" s="31"/>
      <c r="W201" s="25"/>
      <c r="X201" s="31" t="s">
        <v>43</v>
      </c>
      <c r="Y201" s="67"/>
      <c r="AA201" s="3"/>
      <c r="AB201" s="3"/>
    </row>
    <row r="202" spans="1:28" s="4" customFormat="1" ht="30" customHeight="1">
      <c r="A202" s="25"/>
      <c r="B202" s="25">
        <v>198</v>
      </c>
      <c r="C202" s="30" t="s">
        <v>440</v>
      </c>
      <c r="D202" s="30" t="s">
        <v>441</v>
      </c>
      <c r="E202" s="31" t="s">
        <v>48</v>
      </c>
      <c r="F202" s="30">
        <v>23</v>
      </c>
      <c r="G202" s="30" t="s">
        <v>251</v>
      </c>
      <c r="H202" s="30" t="s">
        <v>65</v>
      </c>
      <c r="I202" s="31"/>
      <c r="J202" s="31"/>
      <c r="K202" s="31" t="s">
        <v>424</v>
      </c>
      <c r="L202" s="30"/>
      <c r="M202" s="30"/>
      <c r="N202" s="30"/>
      <c r="O202" s="47"/>
      <c r="P202" s="48"/>
      <c r="Q202" s="31"/>
      <c r="R202" s="30"/>
      <c r="S202" s="30"/>
      <c r="T202" s="31"/>
      <c r="U202" s="30"/>
      <c r="V202" s="31"/>
      <c r="W202" s="25"/>
      <c r="X202" s="31" t="s">
        <v>43</v>
      </c>
      <c r="Y202" s="67"/>
      <c r="AA202" s="3"/>
      <c r="AB202" s="3"/>
    </row>
    <row r="203" spans="1:28" s="4" customFormat="1" ht="30" customHeight="1">
      <c r="A203" s="25"/>
      <c r="B203" s="25">
        <v>199</v>
      </c>
      <c r="C203" s="30" t="s">
        <v>442</v>
      </c>
      <c r="D203" s="30" t="s">
        <v>443</v>
      </c>
      <c r="E203" s="31" t="s">
        <v>48</v>
      </c>
      <c r="F203" s="30">
        <v>29</v>
      </c>
      <c r="G203" s="30" t="s">
        <v>192</v>
      </c>
      <c r="H203" s="30" t="s">
        <v>65</v>
      </c>
      <c r="I203" s="31"/>
      <c r="J203" s="31"/>
      <c r="K203" s="31" t="s">
        <v>424</v>
      </c>
      <c r="L203" s="30"/>
      <c r="M203" s="30"/>
      <c r="N203" s="30"/>
      <c r="O203" s="47"/>
      <c r="P203" s="48"/>
      <c r="Q203" s="31"/>
      <c r="R203" s="30"/>
      <c r="S203" s="30"/>
      <c r="T203" s="31"/>
      <c r="U203" s="30">
        <f>VLOOKUP(D203,'[1]计划书'!$C:$W,18,FALSE)</f>
        <v>0</v>
      </c>
      <c r="V203" s="31"/>
      <c r="W203" s="25"/>
      <c r="X203" s="31" t="s">
        <v>43</v>
      </c>
      <c r="Y203" s="67"/>
      <c r="AA203" s="3"/>
      <c r="AB203" s="3"/>
    </row>
    <row r="204" spans="1:28" s="4" customFormat="1" ht="30" customHeight="1">
      <c r="A204" s="25"/>
      <c r="B204" s="25">
        <v>200</v>
      </c>
      <c r="C204" s="30" t="s">
        <v>442</v>
      </c>
      <c r="D204" s="30" t="s">
        <v>443</v>
      </c>
      <c r="E204" s="31" t="s">
        <v>48</v>
      </c>
      <c r="F204" s="30">
        <v>60</v>
      </c>
      <c r="G204" s="30" t="s">
        <v>178</v>
      </c>
      <c r="H204" s="30" t="s">
        <v>65</v>
      </c>
      <c r="I204" s="31"/>
      <c r="J204" s="31"/>
      <c r="K204" s="31" t="s">
        <v>424</v>
      </c>
      <c r="L204" s="30"/>
      <c r="M204" s="30"/>
      <c r="N204" s="30"/>
      <c r="O204" s="47"/>
      <c r="P204" s="48"/>
      <c r="Q204" s="31"/>
      <c r="R204" s="30"/>
      <c r="S204" s="30"/>
      <c r="T204" s="31"/>
      <c r="U204" s="30">
        <f>VLOOKUP(D204,'[1]计划书'!$C:$W,18,FALSE)</f>
        <v>0</v>
      </c>
      <c r="V204" s="31"/>
      <c r="W204" s="25"/>
      <c r="X204" s="31" t="s">
        <v>43</v>
      </c>
      <c r="Y204" s="67"/>
      <c r="AA204" s="3"/>
      <c r="AB204" s="3"/>
    </row>
    <row r="205" spans="1:25" s="4" customFormat="1" ht="30" customHeight="1">
      <c r="A205" s="25"/>
      <c r="B205" s="25">
        <v>201</v>
      </c>
      <c r="C205" s="30" t="s">
        <v>444</v>
      </c>
      <c r="D205" s="30" t="s">
        <v>445</v>
      </c>
      <c r="E205" s="31" t="s">
        <v>48</v>
      </c>
      <c r="F205" s="30">
        <v>60</v>
      </c>
      <c r="G205" s="30" t="s">
        <v>178</v>
      </c>
      <c r="H205" s="30" t="s">
        <v>65</v>
      </c>
      <c r="I205" s="31"/>
      <c r="J205" s="31"/>
      <c r="K205" s="31" t="s">
        <v>446</v>
      </c>
      <c r="L205" s="30"/>
      <c r="M205" s="58"/>
      <c r="N205" s="30"/>
      <c r="O205" s="47"/>
      <c r="P205" s="48"/>
      <c r="Q205" s="31"/>
      <c r="R205" s="30"/>
      <c r="S205" s="30"/>
      <c r="T205" s="31"/>
      <c r="U205" s="30"/>
      <c r="V205" s="31"/>
      <c r="W205" s="25"/>
      <c r="X205" s="31" t="s">
        <v>43</v>
      </c>
      <c r="Y205" s="77"/>
    </row>
    <row r="206" spans="1:25" s="4" customFormat="1" ht="30" customHeight="1">
      <c r="A206" s="25"/>
      <c r="B206" s="25">
        <v>202</v>
      </c>
      <c r="C206" s="30" t="s">
        <v>447</v>
      </c>
      <c r="D206" s="30" t="s">
        <v>448</v>
      </c>
      <c r="E206" s="31" t="s">
        <v>48</v>
      </c>
      <c r="F206" s="30">
        <v>62</v>
      </c>
      <c r="G206" s="30" t="s">
        <v>323</v>
      </c>
      <c r="H206" s="30" t="s">
        <v>65</v>
      </c>
      <c r="I206" s="31"/>
      <c r="J206" s="31"/>
      <c r="K206" s="31" t="s">
        <v>449</v>
      </c>
      <c r="L206" s="30"/>
      <c r="M206" s="30"/>
      <c r="N206" s="30"/>
      <c r="O206" s="47"/>
      <c r="P206" s="48"/>
      <c r="Q206" s="31"/>
      <c r="R206" s="30"/>
      <c r="S206" s="30"/>
      <c r="T206" s="31"/>
      <c r="U206" s="30"/>
      <c r="V206" s="31"/>
      <c r="W206" s="25"/>
      <c r="X206" s="31" t="s">
        <v>43</v>
      </c>
      <c r="Y206" s="67"/>
    </row>
    <row r="207" spans="1:25" s="4" customFormat="1" ht="30" customHeight="1">
      <c r="A207" s="25"/>
      <c r="B207" s="25">
        <v>203</v>
      </c>
      <c r="C207" s="30" t="s">
        <v>450</v>
      </c>
      <c r="D207" s="30" t="s">
        <v>451</v>
      </c>
      <c r="E207" s="31" t="s">
        <v>48</v>
      </c>
      <c r="F207" s="30">
        <v>60</v>
      </c>
      <c r="G207" s="30" t="s">
        <v>178</v>
      </c>
      <c r="H207" s="30" t="s">
        <v>65</v>
      </c>
      <c r="I207" s="31"/>
      <c r="J207" s="31"/>
      <c r="K207" s="31" t="s">
        <v>449</v>
      </c>
      <c r="L207" s="30"/>
      <c r="M207" s="30"/>
      <c r="N207" s="30"/>
      <c r="O207" s="47"/>
      <c r="P207" s="48"/>
      <c r="Q207" s="31"/>
      <c r="R207" s="30"/>
      <c r="S207" s="30"/>
      <c r="T207" s="31"/>
      <c r="U207" s="30"/>
      <c r="V207" s="31"/>
      <c r="W207" s="25"/>
      <c r="X207" s="31" t="s">
        <v>43</v>
      </c>
      <c r="Y207" s="77"/>
    </row>
    <row r="208" spans="1:28" s="4" customFormat="1" ht="30" customHeight="1">
      <c r="A208" s="25"/>
      <c r="B208" s="25">
        <v>204</v>
      </c>
      <c r="C208" s="30" t="s">
        <v>452</v>
      </c>
      <c r="D208" s="30" t="s">
        <v>453</v>
      </c>
      <c r="E208" s="31" t="s">
        <v>48</v>
      </c>
      <c r="F208" s="30">
        <v>31</v>
      </c>
      <c r="G208" s="30" t="s">
        <v>185</v>
      </c>
      <c r="H208" s="30" t="s">
        <v>65</v>
      </c>
      <c r="I208" s="31"/>
      <c r="J208" s="31"/>
      <c r="K208" s="79" t="s">
        <v>454</v>
      </c>
      <c r="L208" s="80"/>
      <c r="M208" s="80"/>
      <c r="N208" s="80"/>
      <c r="O208" s="80"/>
      <c r="P208" s="80"/>
      <c r="Q208" s="80"/>
      <c r="R208" s="80"/>
      <c r="S208" s="80"/>
      <c r="T208" s="80"/>
      <c r="U208" s="80"/>
      <c r="V208" s="80"/>
      <c r="W208" s="81"/>
      <c r="X208" s="31" t="s">
        <v>43</v>
      </c>
      <c r="Y208" s="67"/>
      <c r="AA208" s="3"/>
      <c r="AB208" s="3"/>
    </row>
    <row r="209" spans="1:28" s="4" customFormat="1" ht="30" customHeight="1">
      <c r="A209" s="25"/>
      <c r="B209" s="25">
        <v>205</v>
      </c>
      <c r="C209" s="30" t="s">
        <v>452</v>
      </c>
      <c r="D209" s="30" t="s">
        <v>453</v>
      </c>
      <c r="E209" s="31" t="s">
        <v>48</v>
      </c>
      <c r="F209" s="30">
        <v>31</v>
      </c>
      <c r="G209" s="30" t="s">
        <v>155</v>
      </c>
      <c r="H209" s="30" t="s">
        <v>65</v>
      </c>
      <c r="I209" s="31"/>
      <c r="J209" s="31"/>
      <c r="K209" s="79" t="s">
        <v>454</v>
      </c>
      <c r="L209" s="80"/>
      <c r="M209" s="80"/>
      <c r="N209" s="80"/>
      <c r="O209" s="80"/>
      <c r="P209" s="80"/>
      <c r="Q209" s="80"/>
      <c r="R209" s="80"/>
      <c r="S209" s="80"/>
      <c r="T209" s="80"/>
      <c r="U209" s="80"/>
      <c r="V209" s="80"/>
      <c r="W209" s="81"/>
      <c r="X209" s="31" t="s">
        <v>43</v>
      </c>
      <c r="Y209" s="67"/>
      <c r="AA209" s="3"/>
      <c r="AB209" s="3"/>
    </row>
    <row r="210" spans="1:28" s="4" customFormat="1" ht="30" customHeight="1">
      <c r="A210" s="25"/>
      <c r="B210" s="25">
        <v>206</v>
      </c>
      <c r="C210" s="30" t="s">
        <v>455</v>
      </c>
      <c r="D210" s="30" t="s">
        <v>456</v>
      </c>
      <c r="E210" s="31" t="s">
        <v>457</v>
      </c>
      <c r="F210" s="30">
        <v>71</v>
      </c>
      <c r="G210" s="30" t="s">
        <v>306</v>
      </c>
      <c r="H210" s="30" t="s">
        <v>65</v>
      </c>
      <c r="I210" s="31"/>
      <c r="J210" s="31"/>
      <c r="K210" s="31" t="s">
        <v>421</v>
      </c>
      <c r="L210" s="31"/>
      <c r="M210" s="30"/>
      <c r="N210" s="30"/>
      <c r="O210" s="47"/>
      <c r="P210" s="48"/>
      <c r="Q210" s="31"/>
      <c r="R210" s="30"/>
      <c r="S210" s="30"/>
      <c r="T210" s="31"/>
      <c r="U210" s="30"/>
      <c r="V210" s="31"/>
      <c r="W210" s="25"/>
      <c r="X210" s="31" t="s">
        <v>43</v>
      </c>
      <c r="Y210" s="67"/>
      <c r="AA210" s="3"/>
      <c r="AB210" s="3"/>
    </row>
    <row r="211" spans="1:28" s="4" customFormat="1" ht="30" customHeight="1">
      <c r="A211" s="25"/>
      <c r="B211" s="25">
        <v>207</v>
      </c>
      <c r="C211" s="30" t="s">
        <v>455</v>
      </c>
      <c r="D211" s="30" t="s">
        <v>456</v>
      </c>
      <c r="E211" s="31" t="s">
        <v>457</v>
      </c>
      <c r="F211" s="30">
        <v>23</v>
      </c>
      <c r="G211" s="30" t="s">
        <v>251</v>
      </c>
      <c r="H211" s="30" t="s">
        <v>65</v>
      </c>
      <c r="I211" s="31"/>
      <c r="J211" s="31"/>
      <c r="K211" s="31" t="s">
        <v>421</v>
      </c>
      <c r="L211" s="31"/>
      <c r="M211" s="30"/>
      <c r="N211" s="30"/>
      <c r="O211" s="47"/>
      <c r="P211" s="48"/>
      <c r="Q211" s="31"/>
      <c r="R211" s="30"/>
      <c r="S211" s="30"/>
      <c r="T211" s="31"/>
      <c r="U211" s="30" t="e">
        <f>VLOOKUP(D211,'[1]计划书'!$C:$W,18,FALSE)</f>
        <v>#N/A</v>
      </c>
      <c r="V211" s="31"/>
      <c r="W211" s="25"/>
      <c r="X211" s="31" t="s">
        <v>43</v>
      </c>
      <c r="Y211" s="67"/>
      <c r="AA211" s="3"/>
      <c r="AB211" s="3"/>
    </row>
    <row r="212" spans="1:28" s="4" customFormat="1" ht="30" customHeight="1">
      <c r="A212" s="25"/>
      <c r="B212" s="25">
        <v>208</v>
      </c>
      <c r="C212" s="30" t="s">
        <v>458</v>
      </c>
      <c r="D212" s="30" t="s">
        <v>459</v>
      </c>
      <c r="E212" s="31" t="s">
        <v>48</v>
      </c>
      <c r="F212" s="30">
        <v>64</v>
      </c>
      <c r="G212" s="30" t="s">
        <v>162</v>
      </c>
      <c r="H212" s="30" t="s">
        <v>65</v>
      </c>
      <c r="I212" s="31"/>
      <c r="J212" s="31"/>
      <c r="K212" s="31" t="s">
        <v>421</v>
      </c>
      <c r="L212" s="30"/>
      <c r="M212" s="30"/>
      <c r="N212" s="30"/>
      <c r="O212" s="47"/>
      <c r="P212" s="48"/>
      <c r="Q212" s="31"/>
      <c r="R212" s="30"/>
      <c r="S212" s="30"/>
      <c r="T212" s="31"/>
      <c r="U212" s="30" t="e">
        <f>VLOOKUP(D212,'[1]计划书'!$C:$W,18,FALSE)</f>
        <v>#N/A</v>
      </c>
      <c r="V212" s="31"/>
      <c r="W212" s="25"/>
      <c r="X212" s="31" t="s">
        <v>43</v>
      </c>
      <c r="Y212" s="67"/>
      <c r="AA212" s="3"/>
      <c r="AB212" s="3"/>
    </row>
    <row r="213" spans="1:28" s="4" customFormat="1" ht="30" customHeight="1">
      <c r="A213" s="25"/>
      <c r="B213" s="25">
        <v>209</v>
      </c>
      <c r="C213" s="30" t="s">
        <v>458</v>
      </c>
      <c r="D213" s="30" t="s">
        <v>459</v>
      </c>
      <c r="E213" s="31" t="s">
        <v>48</v>
      </c>
      <c r="F213" s="30">
        <v>63</v>
      </c>
      <c r="G213" s="30" t="s">
        <v>168</v>
      </c>
      <c r="H213" s="30" t="s">
        <v>65</v>
      </c>
      <c r="I213" s="31"/>
      <c r="J213" s="31"/>
      <c r="K213" s="31" t="s">
        <v>421</v>
      </c>
      <c r="L213" s="30"/>
      <c r="M213" s="30"/>
      <c r="N213" s="30"/>
      <c r="O213" s="47"/>
      <c r="P213" s="48"/>
      <c r="Q213" s="31"/>
      <c r="R213" s="30"/>
      <c r="S213" s="30"/>
      <c r="T213" s="31"/>
      <c r="U213" s="30" t="e">
        <f>VLOOKUP(D213,'[1]计划书'!$C:$W,18,FALSE)</f>
        <v>#N/A</v>
      </c>
      <c r="V213" s="31"/>
      <c r="W213" s="25"/>
      <c r="X213" s="31" t="s">
        <v>43</v>
      </c>
      <c r="Y213" s="67"/>
      <c r="AA213" s="3"/>
      <c r="AB213" s="3"/>
    </row>
    <row r="214" spans="1:27" s="4" customFormat="1" ht="30" customHeight="1">
      <c r="A214" s="25"/>
      <c r="B214" s="25">
        <v>210</v>
      </c>
      <c r="C214" s="30" t="s">
        <v>460</v>
      </c>
      <c r="D214" s="30" t="s">
        <v>461</v>
      </c>
      <c r="E214" s="31" t="s">
        <v>345</v>
      </c>
      <c r="F214" s="30">
        <v>31</v>
      </c>
      <c r="G214" s="30" t="s">
        <v>185</v>
      </c>
      <c r="H214" s="30" t="s">
        <v>65</v>
      </c>
      <c r="I214" s="31"/>
      <c r="J214" s="31"/>
      <c r="K214" s="31" t="s">
        <v>462</v>
      </c>
      <c r="L214" s="30"/>
      <c r="M214" s="30"/>
      <c r="N214" s="30"/>
      <c r="O214" s="47"/>
      <c r="P214" s="48"/>
      <c r="Q214" s="31"/>
      <c r="R214" s="30"/>
      <c r="S214" s="30"/>
      <c r="T214" s="31"/>
      <c r="U214" s="30" t="e">
        <f>VLOOKUP(D214,'[1]计划书'!$C:$W,18,FALSE)</f>
        <v>#N/A</v>
      </c>
      <c r="V214" s="31"/>
      <c r="W214" s="25"/>
      <c r="X214" s="31" t="s">
        <v>43</v>
      </c>
      <c r="Y214" s="67"/>
      <c r="AA214" s="3"/>
    </row>
    <row r="215" spans="1:27" s="4" customFormat="1" ht="30" customHeight="1">
      <c r="A215" s="25"/>
      <c r="B215" s="25">
        <v>211</v>
      </c>
      <c r="C215" s="30" t="s">
        <v>460</v>
      </c>
      <c r="D215" s="30" t="s">
        <v>461</v>
      </c>
      <c r="E215" s="31" t="s">
        <v>345</v>
      </c>
      <c r="F215" s="30">
        <v>31</v>
      </c>
      <c r="G215" s="30" t="s">
        <v>155</v>
      </c>
      <c r="H215" s="30" t="s">
        <v>65</v>
      </c>
      <c r="I215" s="31"/>
      <c r="J215" s="31"/>
      <c r="K215" s="31" t="s">
        <v>462</v>
      </c>
      <c r="L215" s="30"/>
      <c r="M215" s="30"/>
      <c r="N215" s="30"/>
      <c r="O215" s="47"/>
      <c r="P215" s="48"/>
      <c r="Q215" s="31"/>
      <c r="R215" s="30"/>
      <c r="S215" s="30"/>
      <c r="T215" s="31"/>
      <c r="U215" s="30" t="e">
        <f>VLOOKUP(D215,'[1]计划书'!$C:$W,18,FALSE)</f>
        <v>#N/A</v>
      </c>
      <c r="V215" s="31"/>
      <c r="W215" s="25"/>
      <c r="X215" s="31" t="s">
        <v>43</v>
      </c>
      <c r="Y215" s="67"/>
      <c r="AA215" s="3"/>
    </row>
    <row r="216" spans="1:27" s="4" customFormat="1" ht="30" customHeight="1">
      <c r="A216" s="25"/>
      <c r="B216" s="25">
        <v>212</v>
      </c>
      <c r="C216" s="30" t="s">
        <v>463</v>
      </c>
      <c r="D216" s="30" t="s">
        <v>464</v>
      </c>
      <c r="E216" s="31" t="s">
        <v>345</v>
      </c>
      <c r="F216" s="30">
        <v>93</v>
      </c>
      <c r="G216" s="30" t="s">
        <v>216</v>
      </c>
      <c r="H216" s="30" t="s">
        <v>34</v>
      </c>
      <c r="I216" s="31"/>
      <c r="J216" s="31"/>
      <c r="K216" s="31" t="s">
        <v>462</v>
      </c>
      <c r="L216" s="30"/>
      <c r="M216" s="30"/>
      <c r="N216" s="30"/>
      <c r="O216" s="47"/>
      <c r="P216" s="48"/>
      <c r="Q216" s="31"/>
      <c r="R216" s="30"/>
      <c r="S216" s="30"/>
      <c r="T216" s="31"/>
      <c r="U216" s="30"/>
      <c r="V216" s="31"/>
      <c r="W216" s="25"/>
      <c r="X216" s="31" t="s">
        <v>43</v>
      </c>
      <c r="Y216" s="67"/>
      <c r="AA216" s="3"/>
    </row>
    <row r="217" spans="1:27" s="4" customFormat="1" ht="30" customHeight="1">
      <c r="A217" s="25"/>
      <c r="B217" s="25">
        <v>213</v>
      </c>
      <c r="C217" s="30" t="s">
        <v>465</v>
      </c>
      <c r="D217" s="30" t="s">
        <v>466</v>
      </c>
      <c r="E217" s="31" t="s">
        <v>467</v>
      </c>
      <c r="F217" s="30">
        <v>64</v>
      </c>
      <c r="G217" s="30" t="s">
        <v>162</v>
      </c>
      <c r="H217" s="30" t="s">
        <v>34</v>
      </c>
      <c r="I217" s="31"/>
      <c r="J217" s="31"/>
      <c r="K217" s="31" t="s">
        <v>462</v>
      </c>
      <c r="L217" s="30"/>
      <c r="M217" s="30"/>
      <c r="N217" s="30"/>
      <c r="O217" s="47"/>
      <c r="P217" s="48"/>
      <c r="Q217" s="31"/>
      <c r="R217" s="30"/>
      <c r="S217" s="30"/>
      <c r="T217" s="31"/>
      <c r="U217" s="30" t="e">
        <f>VLOOKUP(D217,'[1]计划书'!$C:$W,18,FALSE)</f>
        <v>#N/A</v>
      </c>
      <c r="V217" s="31"/>
      <c r="W217" s="25"/>
      <c r="X217" s="31" t="s">
        <v>43</v>
      </c>
      <c r="Y217" s="67"/>
      <c r="AA217" s="3"/>
    </row>
    <row r="218" spans="1:27" s="4" customFormat="1" ht="30" customHeight="1">
      <c r="A218" s="25"/>
      <c r="B218" s="25">
        <v>214</v>
      </c>
      <c r="C218" s="30" t="s">
        <v>465</v>
      </c>
      <c r="D218" s="30" t="s">
        <v>466</v>
      </c>
      <c r="E218" s="31" t="s">
        <v>467</v>
      </c>
      <c r="F218" s="30">
        <v>63</v>
      </c>
      <c r="G218" s="30" t="s">
        <v>168</v>
      </c>
      <c r="H218" s="30" t="s">
        <v>65</v>
      </c>
      <c r="I218" s="31"/>
      <c r="J218" s="31"/>
      <c r="K218" s="31" t="s">
        <v>462</v>
      </c>
      <c r="L218" s="30"/>
      <c r="M218" s="30"/>
      <c r="N218" s="30"/>
      <c r="O218" s="47"/>
      <c r="P218" s="48"/>
      <c r="Q218" s="31"/>
      <c r="R218" s="30"/>
      <c r="S218" s="30"/>
      <c r="T218" s="31"/>
      <c r="U218" s="30" t="e">
        <f>VLOOKUP(D218,'[1]计划书'!$C:$W,18,FALSE)</f>
        <v>#N/A</v>
      </c>
      <c r="V218" s="31"/>
      <c r="W218" s="25"/>
      <c r="X218" s="31" t="s">
        <v>43</v>
      </c>
      <c r="Y218" s="67"/>
      <c r="AA218" s="3"/>
    </row>
    <row r="219" spans="1:27" s="4" customFormat="1" ht="30" customHeight="1">
      <c r="A219" s="25"/>
      <c r="B219" s="25">
        <v>215</v>
      </c>
      <c r="C219" s="30" t="s">
        <v>468</v>
      </c>
      <c r="D219" s="30" t="s">
        <v>469</v>
      </c>
      <c r="E219" s="31" t="s">
        <v>467</v>
      </c>
      <c r="F219" s="30">
        <v>63</v>
      </c>
      <c r="G219" s="30" t="s">
        <v>264</v>
      </c>
      <c r="H219" s="30" t="s">
        <v>65</v>
      </c>
      <c r="I219" s="31"/>
      <c r="J219" s="31"/>
      <c r="K219" s="31" t="s">
        <v>462</v>
      </c>
      <c r="L219" s="30"/>
      <c r="M219" s="30"/>
      <c r="N219" s="30"/>
      <c r="O219" s="47"/>
      <c r="P219" s="48"/>
      <c r="Q219" s="31"/>
      <c r="R219" s="30"/>
      <c r="S219" s="30"/>
      <c r="T219" s="31"/>
      <c r="U219" s="30">
        <f>VLOOKUP(D219,'[1]计划书'!$C:$W,18,FALSE)</f>
        <v>0</v>
      </c>
      <c r="V219" s="31"/>
      <c r="W219" s="25"/>
      <c r="X219" s="31" t="s">
        <v>43</v>
      </c>
      <c r="Y219" s="67"/>
      <c r="AA219" s="3"/>
    </row>
    <row r="220" spans="1:27" s="4" customFormat="1" ht="30" customHeight="1">
      <c r="A220" s="25"/>
      <c r="B220" s="25">
        <v>216</v>
      </c>
      <c r="C220" s="30" t="s">
        <v>470</v>
      </c>
      <c r="D220" s="30" t="s">
        <v>471</v>
      </c>
      <c r="E220" s="31" t="s">
        <v>345</v>
      </c>
      <c r="F220" s="30">
        <v>71</v>
      </c>
      <c r="G220" s="30" t="s">
        <v>306</v>
      </c>
      <c r="H220" s="30" t="s">
        <v>65</v>
      </c>
      <c r="I220" s="31"/>
      <c r="J220" s="31"/>
      <c r="K220" s="31" t="s">
        <v>462</v>
      </c>
      <c r="L220" s="30"/>
      <c r="M220" s="30"/>
      <c r="N220" s="30"/>
      <c r="O220" s="47"/>
      <c r="P220" s="48"/>
      <c r="Q220" s="31"/>
      <c r="R220" s="30"/>
      <c r="S220" s="30"/>
      <c r="T220" s="31"/>
      <c r="U220" s="30" t="e">
        <f>VLOOKUP(D220,'[1]计划书'!$C:$W,18,FALSE)</f>
        <v>#N/A</v>
      </c>
      <c r="V220" s="31"/>
      <c r="W220" s="25"/>
      <c r="X220" s="31" t="s">
        <v>43</v>
      </c>
      <c r="Y220" s="67"/>
      <c r="AA220" s="3"/>
    </row>
    <row r="221" spans="1:27" s="4" customFormat="1" ht="30" customHeight="1">
      <c r="A221" s="25"/>
      <c r="B221" s="25">
        <v>217</v>
      </c>
      <c r="C221" s="30" t="s">
        <v>470</v>
      </c>
      <c r="D221" s="30" t="s">
        <v>471</v>
      </c>
      <c r="E221" s="31" t="s">
        <v>345</v>
      </c>
      <c r="F221" s="30">
        <v>23</v>
      </c>
      <c r="G221" s="30" t="s">
        <v>251</v>
      </c>
      <c r="H221" s="30" t="s">
        <v>65</v>
      </c>
      <c r="I221" s="31"/>
      <c r="J221" s="31"/>
      <c r="K221" s="31" t="s">
        <v>462</v>
      </c>
      <c r="L221" s="30"/>
      <c r="M221" s="30"/>
      <c r="N221" s="30"/>
      <c r="O221" s="47"/>
      <c r="P221" s="48"/>
      <c r="Q221" s="31"/>
      <c r="R221" s="30"/>
      <c r="S221" s="30"/>
      <c r="T221" s="31"/>
      <c r="U221" s="30" t="e">
        <f>VLOOKUP(D221,'[1]计划书'!$C:$W,18,FALSE)</f>
        <v>#N/A</v>
      </c>
      <c r="V221" s="31"/>
      <c r="W221" s="25"/>
      <c r="X221" s="31" t="s">
        <v>43</v>
      </c>
      <c r="Y221" s="67"/>
      <c r="AA221" s="3"/>
    </row>
    <row r="222" spans="1:27" s="4" customFormat="1" ht="30" customHeight="1">
      <c r="A222" s="25"/>
      <c r="B222" s="25">
        <v>218</v>
      </c>
      <c r="C222" s="30" t="s">
        <v>472</v>
      </c>
      <c r="D222" s="30" t="s">
        <v>473</v>
      </c>
      <c r="E222" s="31" t="s">
        <v>77</v>
      </c>
      <c r="F222" s="30">
        <v>29</v>
      </c>
      <c r="G222" s="30" t="s">
        <v>192</v>
      </c>
      <c r="H222" s="30" t="s">
        <v>34</v>
      </c>
      <c r="I222" s="31"/>
      <c r="J222" s="31"/>
      <c r="K222" s="31" t="s">
        <v>462</v>
      </c>
      <c r="L222" s="30"/>
      <c r="M222" s="30"/>
      <c r="N222" s="30"/>
      <c r="O222" s="47"/>
      <c r="P222" s="48"/>
      <c r="Q222" s="31"/>
      <c r="R222" s="30"/>
      <c r="S222" s="30"/>
      <c r="T222" s="31"/>
      <c r="U222" s="30" t="e">
        <f>VLOOKUP(D222,'[1]计划书'!$C:$W,18,FALSE)</f>
        <v>#N/A</v>
      </c>
      <c r="V222" s="31"/>
      <c r="W222" s="25"/>
      <c r="X222" s="31" t="s">
        <v>43</v>
      </c>
      <c r="Y222" s="67"/>
      <c r="AA222" s="3"/>
    </row>
    <row r="223" spans="1:27" s="4" customFormat="1" ht="30" customHeight="1">
      <c r="A223" s="25"/>
      <c r="B223" s="25">
        <v>219</v>
      </c>
      <c r="C223" s="30" t="s">
        <v>474</v>
      </c>
      <c r="D223" s="30" t="s">
        <v>475</v>
      </c>
      <c r="E223" s="31" t="s">
        <v>345</v>
      </c>
      <c r="F223" s="30">
        <v>37</v>
      </c>
      <c r="G223" s="30" t="s">
        <v>297</v>
      </c>
      <c r="H223" s="30" t="s">
        <v>34</v>
      </c>
      <c r="I223" s="31"/>
      <c r="J223" s="31"/>
      <c r="K223" s="31" t="s">
        <v>462</v>
      </c>
      <c r="L223" s="30"/>
      <c r="M223" s="30"/>
      <c r="N223" s="30"/>
      <c r="O223" s="47"/>
      <c r="P223" s="48"/>
      <c r="Q223" s="31"/>
      <c r="R223" s="30"/>
      <c r="S223" s="30"/>
      <c r="T223" s="31"/>
      <c r="U223" s="30" t="e">
        <f>VLOOKUP(D223,'[1]计划书'!$C:$W,18,FALSE)</f>
        <v>#N/A</v>
      </c>
      <c r="V223" s="31"/>
      <c r="W223" s="25"/>
      <c r="X223" s="31" t="s">
        <v>43</v>
      </c>
      <c r="Y223" s="67"/>
      <c r="AA223" s="3"/>
    </row>
    <row r="224" spans="1:27" s="4" customFormat="1" ht="30" customHeight="1">
      <c r="A224" s="25"/>
      <c r="B224" s="25">
        <v>220</v>
      </c>
      <c r="C224" s="30" t="s">
        <v>476</v>
      </c>
      <c r="D224" s="30" t="s">
        <v>477</v>
      </c>
      <c r="E224" s="31" t="s">
        <v>478</v>
      </c>
      <c r="F224" s="30">
        <v>30</v>
      </c>
      <c r="G224" s="30" t="s">
        <v>262</v>
      </c>
      <c r="H224" s="30" t="s">
        <v>34</v>
      </c>
      <c r="I224" s="31"/>
      <c r="J224" s="31"/>
      <c r="K224" s="31" t="s">
        <v>462</v>
      </c>
      <c r="L224" s="30"/>
      <c r="M224" s="30"/>
      <c r="N224" s="30"/>
      <c r="O224" s="47"/>
      <c r="P224" s="48"/>
      <c r="Q224" s="31"/>
      <c r="R224" s="30"/>
      <c r="S224" s="30"/>
      <c r="T224" s="31"/>
      <c r="U224" s="30">
        <f>VLOOKUP(D224,'[1]计划书'!$C:$W,18,FALSE)</f>
        <v>0</v>
      </c>
      <c r="V224" s="31"/>
      <c r="W224" s="25"/>
      <c r="X224" s="31" t="s">
        <v>43</v>
      </c>
      <c r="Y224" s="67"/>
      <c r="AA224" s="3"/>
    </row>
    <row r="225" spans="1:27" s="4" customFormat="1" ht="30" customHeight="1">
      <c r="A225" s="25"/>
      <c r="B225" s="25">
        <v>221</v>
      </c>
      <c r="C225" s="30" t="s">
        <v>476</v>
      </c>
      <c r="D225" s="30" t="s">
        <v>477</v>
      </c>
      <c r="E225" s="31" t="s">
        <v>478</v>
      </c>
      <c r="F225" s="30">
        <v>71</v>
      </c>
      <c r="G225" s="30" t="s">
        <v>152</v>
      </c>
      <c r="H225" s="30" t="s">
        <v>34</v>
      </c>
      <c r="I225" s="31"/>
      <c r="J225" s="31"/>
      <c r="K225" s="31" t="s">
        <v>462</v>
      </c>
      <c r="L225" s="30"/>
      <c r="M225" s="30"/>
      <c r="N225" s="30"/>
      <c r="O225" s="47"/>
      <c r="P225" s="48"/>
      <c r="Q225" s="31"/>
      <c r="R225" s="30"/>
      <c r="S225" s="30"/>
      <c r="T225" s="31"/>
      <c r="U225" s="30">
        <f>VLOOKUP(D225,'[1]计划书'!$C:$W,18,FALSE)</f>
        <v>0</v>
      </c>
      <c r="V225" s="31"/>
      <c r="W225" s="25"/>
      <c r="X225" s="31" t="s">
        <v>43</v>
      </c>
      <c r="Y225" s="67"/>
      <c r="AA225" s="3"/>
    </row>
    <row r="226" spans="1:27" s="4" customFormat="1" ht="30" customHeight="1">
      <c r="A226" s="25"/>
      <c r="B226" s="25">
        <v>222</v>
      </c>
      <c r="C226" s="30" t="s">
        <v>479</v>
      </c>
      <c r="D226" s="30" t="s">
        <v>480</v>
      </c>
      <c r="E226" s="31" t="s">
        <v>478</v>
      </c>
      <c r="F226" s="30">
        <v>30</v>
      </c>
      <c r="G226" s="30" t="s">
        <v>262</v>
      </c>
      <c r="H226" s="30" t="s">
        <v>34</v>
      </c>
      <c r="I226" s="31"/>
      <c r="J226" s="31"/>
      <c r="K226" s="31" t="s">
        <v>462</v>
      </c>
      <c r="L226" s="30"/>
      <c r="M226" s="30"/>
      <c r="N226" s="30"/>
      <c r="O226" s="47"/>
      <c r="P226" s="48"/>
      <c r="Q226" s="31"/>
      <c r="R226" s="30"/>
      <c r="S226" s="30"/>
      <c r="T226" s="31"/>
      <c r="U226" s="30" t="e">
        <f>VLOOKUP(D226,'[1]计划书'!$C:$W,18,FALSE)</f>
        <v>#N/A</v>
      </c>
      <c r="V226" s="31"/>
      <c r="W226" s="25"/>
      <c r="X226" s="31" t="s">
        <v>43</v>
      </c>
      <c r="Y226" s="67"/>
      <c r="AA226" s="3"/>
    </row>
    <row r="227" spans="1:27" s="4" customFormat="1" ht="30" customHeight="1">
      <c r="A227" s="25"/>
      <c r="B227" s="25">
        <v>223</v>
      </c>
      <c r="C227" s="30" t="s">
        <v>479</v>
      </c>
      <c r="D227" s="30" t="s">
        <v>480</v>
      </c>
      <c r="E227" s="31" t="s">
        <v>478</v>
      </c>
      <c r="F227" s="30">
        <v>71</v>
      </c>
      <c r="G227" s="30" t="s">
        <v>152</v>
      </c>
      <c r="H227" s="30" t="s">
        <v>34</v>
      </c>
      <c r="I227" s="31"/>
      <c r="J227" s="31"/>
      <c r="K227" s="31" t="s">
        <v>462</v>
      </c>
      <c r="L227" s="30"/>
      <c r="M227" s="30"/>
      <c r="N227" s="30"/>
      <c r="O227" s="47"/>
      <c r="P227" s="48"/>
      <c r="Q227" s="31"/>
      <c r="R227" s="30"/>
      <c r="S227" s="30"/>
      <c r="T227" s="31"/>
      <c r="U227" s="30" t="e">
        <f>VLOOKUP(D227,'[1]计划书'!$C:$W,18,FALSE)</f>
        <v>#N/A</v>
      </c>
      <c r="V227" s="31"/>
      <c r="W227" s="25"/>
      <c r="X227" s="31" t="s">
        <v>43</v>
      </c>
      <c r="Y227" s="67"/>
      <c r="AA227" s="3"/>
    </row>
    <row r="228" spans="1:27" s="4" customFormat="1" ht="30" customHeight="1">
      <c r="A228" s="25"/>
      <c r="B228" s="25">
        <v>224</v>
      </c>
      <c r="C228" s="30" t="s">
        <v>481</v>
      </c>
      <c r="D228" s="58" t="s">
        <v>482</v>
      </c>
      <c r="E228" s="31" t="s">
        <v>478</v>
      </c>
      <c r="F228" s="30">
        <v>26</v>
      </c>
      <c r="G228" s="30" t="s">
        <v>483</v>
      </c>
      <c r="H228" s="30" t="s">
        <v>34</v>
      </c>
      <c r="I228" s="31"/>
      <c r="J228" s="31"/>
      <c r="K228" s="31" t="s">
        <v>462</v>
      </c>
      <c r="L228" s="30"/>
      <c r="M228" s="30"/>
      <c r="N228" s="30"/>
      <c r="O228" s="47"/>
      <c r="P228" s="48"/>
      <c r="Q228" s="31"/>
      <c r="R228" s="30"/>
      <c r="S228" s="30"/>
      <c r="T228" s="31"/>
      <c r="U228" s="30">
        <f>VLOOKUP(D228,'[1]计划书'!$C:$W,18,FALSE)</f>
        <v>0</v>
      </c>
      <c r="V228" s="31"/>
      <c r="W228" s="25"/>
      <c r="X228" s="31" t="s">
        <v>43</v>
      </c>
      <c r="Y228" s="67"/>
      <c r="AA228" s="3"/>
    </row>
    <row r="229" spans="1:27" s="4" customFormat="1" ht="30" customHeight="1">
      <c r="A229" s="25"/>
      <c r="B229" s="25">
        <v>225</v>
      </c>
      <c r="C229" s="30" t="s">
        <v>481</v>
      </c>
      <c r="D229" s="58" t="s">
        <v>482</v>
      </c>
      <c r="E229" s="31" t="s">
        <v>478</v>
      </c>
      <c r="F229" s="30">
        <v>23</v>
      </c>
      <c r="G229" s="30" t="s">
        <v>251</v>
      </c>
      <c r="H229" s="30" t="s">
        <v>34</v>
      </c>
      <c r="I229" s="31"/>
      <c r="J229" s="31"/>
      <c r="K229" s="31" t="s">
        <v>462</v>
      </c>
      <c r="L229" s="30"/>
      <c r="M229" s="30"/>
      <c r="N229" s="30"/>
      <c r="O229" s="47"/>
      <c r="P229" s="48"/>
      <c r="Q229" s="31"/>
      <c r="R229" s="30"/>
      <c r="S229" s="30"/>
      <c r="T229" s="31"/>
      <c r="U229" s="30">
        <f>VLOOKUP(D229,'[1]计划书'!$C:$W,18,FALSE)</f>
        <v>0</v>
      </c>
      <c r="V229" s="31"/>
      <c r="W229" s="25"/>
      <c r="X229" s="31" t="s">
        <v>43</v>
      </c>
      <c r="Y229" s="67"/>
      <c r="AA229" s="3"/>
    </row>
    <row r="230" spans="1:27" s="4" customFormat="1" ht="30" customHeight="1">
      <c r="A230" s="25"/>
      <c r="B230" s="25">
        <v>226</v>
      </c>
      <c r="C230" s="30" t="s">
        <v>484</v>
      </c>
      <c r="D230" s="30" t="s">
        <v>485</v>
      </c>
      <c r="E230" s="31" t="s">
        <v>345</v>
      </c>
      <c r="F230" s="30">
        <v>64</v>
      </c>
      <c r="G230" s="30" t="s">
        <v>162</v>
      </c>
      <c r="H230" s="30" t="s">
        <v>34</v>
      </c>
      <c r="I230" s="31"/>
      <c r="J230" s="31"/>
      <c r="K230" s="31" t="s">
        <v>462</v>
      </c>
      <c r="L230" s="30"/>
      <c r="M230" s="30"/>
      <c r="N230" s="30"/>
      <c r="O230" s="47"/>
      <c r="P230" s="48"/>
      <c r="Q230" s="31"/>
      <c r="R230" s="30"/>
      <c r="S230" s="30"/>
      <c r="T230" s="31"/>
      <c r="U230" s="30" t="e">
        <f>VLOOKUP(D230,'[1]计划书'!$C:$W,18,FALSE)</f>
        <v>#N/A</v>
      </c>
      <c r="V230" s="31"/>
      <c r="W230" s="25"/>
      <c r="X230" s="31" t="s">
        <v>43</v>
      </c>
      <c r="Y230" s="67"/>
      <c r="AA230" s="3"/>
    </row>
    <row r="231" spans="1:27" s="4" customFormat="1" ht="30" customHeight="1">
      <c r="A231" s="25"/>
      <c r="B231" s="25">
        <v>227</v>
      </c>
      <c r="C231" s="30" t="s">
        <v>484</v>
      </c>
      <c r="D231" s="30" t="s">
        <v>485</v>
      </c>
      <c r="E231" s="31" t="s">
        <v>345</v>
      </c>
      <c r="F231" s="30">
        <v>63</v>
      </c>
      <c r="G231" s="30" t="s">
        <v>168</v>
      </c>
      <c r="H231" s="30" t="s">
        <v>34</v>
      </c>
      <c r="I231" s="31"/>
      <c r="J231" s="31"/>
      <c r="K231" s="31" t="s">
        <v>462</v>
      </c>
      <c r="L231" s="30"/>
      <c r="M231" s="30"/>
      <c r="N231" s="30"/>
      <c r="O231" s="47"/>
      <c r="P231" s="48"/>
      <c r="Q231" s="31"/>
      <c r="R231" s="30"/>
      <c r="S231" s="30"/>
      <c r="T231" s="31"/>
      <c r="U231" s="30" t="e">
        <f>VLOOKUP(D231,'[1]计划书'!$C:$W,18,FALSE)</f>
        <v>#N/A</v>
      </c>
      <c r="V231" s="31"/>
      <c r="W231" s="25"/>
      <c r="X231" s="31" t="s">
        <v>43</v>
      </c>
      <c r="Y231" s="67"/>
      <c r="AA231" s="3"/>
    </row>
    <row r="232" spans="1:27" s="4" customFormat="1" ht="30" customHeight="1">
      <c r="A232" s="25"/>
      <c r="B232" s="25">
        <v>228</v>
      </c>
      <c r="C232" s="30" t="s">
        <v>486</v>
      </c>
      <c r="D232" s="30" t="s">
        <v>487</v>
      </c>
      <c r="E232" s="31" t="s">
        <v>488</v>
      </c>
      <c r="F232" s="30">
        <v>60</v>
      </c>
      <c r="G232" s="30" t="s">
        <v>178</v>
      </c>
      <c r="H232" s="30" t="s">
        <v>34</v>
      </c>
      <c r="I232" s="31"/>
      <c r="J232" s="31"/>
      <c r="K232" s="31" t="s">
        <v>489</v>
      </c>
      <c r="L232" s="31"/>
      <c r="M232" s="30"/>
      <c r="N232" s="30"/>
      <c r="O232" s="47"/>
      <c r="P232" s="48"/>
      <c r="Q232" s="31"/>
      <c r="R232" s="30"/>
      <c r="S232" s="30"/>
      <c r="T232" s="31"/>
      <c r="U232" s="30" t="e">
        <f>VLOOKUP(D232,'[1]计划书'!$C:$W,18,FALSE)</f>
        <v>#N/A</v>
      </c>
      <c r="V232" s="31"/>
      <c r="W232" s="25"/>
      <c r="X232" s="31" t="s">
        <v>43</v>
      </c>
      <c r="Y232" s="67"/>
      <c r="AA232" s="3"/>
    </row>
    <row r="233" spans="1:27" s="4" customFormat="1" ht="30" customHeight="1">
      <c r="A233" s="25"/>
      <c r="B233" s="25">
        <v>229</v>
      </c>
      <c r="C233" s="30" t="s">
        <v>486</v>
      </c>
      <c r="D233" s="30" t="s">
        <v>487</v>
      </c>
      <c r="E233" s="31" t="s">
        <v>488</v>
      </c>
      <c r="F233" s="30">
        <v>71</v>
      </c>
      <c r="G233" s="30" t="s">
        <v>306</v>
      </c>
      <c r="H233" s="30" t="s">
        <v>34</v>
      </c>
      <c r="I233" s="31"/>
      <c r="J233" s="31"/>
      <c r="K233" s="31" t="s">
        <v>489</v>
      </c>
      <c r="L233" s="30"/>
      <c r="M233" s="30"/>
      <c r="N233" s="30"/>
      <c r="O233" s="47"/>
      <c r="P233" s="48"/>
      <c r="Q233" s="31"/>
      <c r="R233" s="30"/>
      <c r="S233" s="30"/>
      <c r="T233" s="31"/>
      <c r="U233" s="30"/>
      <c r="V233" s="31"/>
      <c r="W233" s="25"/>
      <c r="X233" s="31" t="s">
        <v>43</v>
      </c>
      <c r="Y233" s="67"/>
      <c r="AA233" s="3"/>
    </row>
    <row r="234" spans="1:27" s="4" customFormat="1" ht="30" customHeight="1">
      <c r="A234" s="25"/>
      <c r="B234" s="25">
        <v>230</v>
      </c>
      <c r="C234" s="30" t="s">
        <v>486</v>
      </c>
      <c r="D234" s="30" t="s">
        <v>487</v>
      </c>
      <c r="E234" s="31" t="s">
        <v>488</v>
      </c>
      <c r="F234" s="30">
        <v>23</v>
      </c>
      <c r="G234" s="30" t="s">
        <v>251</v>
      </c>
      <c r="H234" s="30" t="s">
        <v>34</v>
      </c>
      <c r="I234" s="31"/>
      <c r="J234" s="31"/>
      <c r="K234" s="31" t="s">
        <v>489</v>
      </c>
      <c r="L234" s="30"/>
      <c r="M234" s="30"/>
      <c r="N234" s="30"/>
      <c r="O234" s="47"/>
      <c r="P234" s="48"/>
      <c r="Q234" s="31"/>
      <c r="R234" s="30"/>
      <c r="S234" s="30"/>
      <c r="T234" s="31"/>
      <c r="U234" s="30"/>
      <c r="V234" s="31"/>
      <c r="W234" s="25"/>
      <c r="X234" s="31" t="s">
        <v>43</v>
      </c>
      <c r="Y234" s="67"/>
      <c r="AA234" s="3"/>
    </row>
    <row r="235" spans="1:27" s="4" customFormat="1" ht="30" customHeight="1">
      <c r="A235" s="25"/>
      <c r="B235" s="25">
        <v>231</v>
      </c>
      <c r="C235" s="30" t="s">
        <v>490</v>
      </c>
      <c r="D235" s="30" t="s">
        <v>491</v>
      </c>
      <c r="E235" s="31" t="s">
        <v>492</v>
      </c>
      <c r="F235" s="30">
        <v>78</v>
      </c>
      <c r="G235" s="30" t="s">
        <v>493</v>
      </c>
      <c r="H235" s="30" t="s">
        <v>34</v>
      </c>
      <c r="I235" s="31"/>
      <c r="J235" s="31"/>
      <c r="K235" s="31" t="s">
        <v>494</v>
      </c>
      <c r="L235" s="30"/>
      <c r="M235" s="30"/>
      <c r="N235" s="30"/>
      <c r="O235" s="47"/>
      <c r="P235" s="48"/>
      <c r="Q235" s="31"/>
      <c r="R235" s="30"/>
      <c r="S235" s="30"/>
      <c r="T235" s="31"/>
      <c r="U235" s="30" t="e">
        <f>VLOOKUP(D235,'[1]计划书'!$C:$W,18,FALSE)</f>
        <v>#N/A</v>
      </c>
      <c r="V235" s="31"/>
      <c r="W235" s="25"/>
      <c r="X235" s="31" t="s">
        <v>43</v>
      </c>
      <c r="Y235" s="67"/>
      <c r="AA235" s="3"/>
    </row>
    <row r="236" spans="1:27" s="4" customFormat="1" ht="30" customHeight="1">
      <c r="A236" s="25"/>
      <c r="B236" s="25">
        <v>232</v>
      </c>
      <c r="C236" s="30" t="s">
        <v>495</v>
      </c>
      <c r="D236" s="30" t="s">
        <v>496</v>
      </c>
      <c r="E236" s="31" t="s">
        <v>492</v>
      </c>
      <c r="F236" s="30">
        <v>78</v>
      </c>
      <c r="G236" s="30" t="s">
        <v>493</v>
      </c>
      <c r="H236" s="30" t="s">
        <v>34</v>
      </c>
      <c r="I236" s="31"/>
      <c r="J236" s="31"/>
      <c r="K236" s="31" t="s">
        <v>494</v>
      </c>
      <c r="L236" s="30"/>
      <c r="M236" s="30"/>
      <c r="N236" s="30"/>
      <c r="O236" s="47"/>
      <c r="P236" s="48"/>
      <c r="Q236" s="31"/>
      <c r="R236" s="30"/>
      <c r="S236" s="30"/>
      <c r="T236" s="31"/>
      <c r="U236" s="30" t="e">
        <f>VLOOKUP(D236,'[1]计划书'!$C:$W,18,FALSE)</f>
        <v>#N/A</v>
      </c>
      <c r="V236" s="31"/>
      <c r="W236" s="25"/>
      <c r="X236" s="31" t="s">
        <v>43</v>
      </c>
      <c r="Y236" s="67"/>
      <c r="AA236" s="3"/>
    </row>
    <row r="237" spans="1:27" s="4" customFormat="1" ht="30" customHeight="1">
      <c r="A237" s="25"/>
      <c r="B237" s="25">
        <v>233</v>
      </c>
      <c r="C237" s="30" t="s">
        <v>497</v>
      </c>
      <c r="D237" s="30" t="s">
        <v>498</v>
      </c>
      <c r="E237" s="31" t="s">
        <v>492</v>
      </c>
      <c r="F237" s="30">
        <v>78</v>
      </c>
      <c r="G237" s="30" t="s">
        <v>493</v>
      </c>
      <c r="H237" s="30" t="s">
        <v>65</v>
      </c>
      <c r="I237" s="31"/>
      <c r="J237" s="31"/>
      <c r="K237" s="31" t="s">
        <v>494</v>
      </c>
      <c r="L237" s="30"/>
      <c r="M237" s="30"/>
      <c r="N237" s="30"/>
      <c r="O237" s="47"/>
      <c r="P237" s="48"/>
      <c r="Q237" s="31"/>
      <c r="R237" s="30"/>
      <c r="S237" s="30"/>
      <c r="T237" s="31"/>
      <c r="U237" s="30" t="e">
        <f>VLOOKUP(D237,'[1]计划书'!$C:$W,18,FALSE)</f>
        <v>#N/A</v>
      </c>
      <c r="V237" s="31"/>
      <c r="W237" s="25"/>
      <c r="X237" s="31" t="s">
        <v>43</v>
      </c>
      <c r="Y237" s="67"/>
      <c r="AA237" s="3"/>
    </row>
    <row r="238" spans="1:27" s="4" customFormat="1" ht="30" customHeight="1">
      <c r="A238" s="25"/>
      <c r="B238" s="25">
        <v>234</v>
      </c>
      <c r="C238" s="30" t="s">
        <v>499</v>
      </c>
      <c r="D238" s="30" t="s">
        <v>304</v>
      </c>
      <c r="E238" s="31" t="s">
        <v>492</v>
      </c>
      <c r="F238" s="30">
        <v>78</v>
      </c>
      <c r="G238" s="30" t="s">
        <v>493</v>
      </c>
      <c r="H238" s="30" t="s">
        <v>34</v>
      </c>
      <c r="I238" s="31"/>
      <c r="J238" s="31"/>
      <c r="K238" s="31" t="s">
        <v>494</v>
      </c>
      <c r="L238" s="30"/>
      <c r="M238" s="30"/>
      <c r="N238" s="30"/>
      <c r="O238" s="47"/>
      <c r="P238" s="48"/>
      <c r="Q238" s="31"/>
      <c r="R238" s="30"/>
      <c r="S238" s="30"/>
      <c r="T238" s="30"/>
      <c r="U238" s="30"/>
      <c r="V238" s="31"/>
      <c r="W238" s="25"/>
      <c r="X238" s="31" t="s">
        <v>43</v>
      </c>
      <c r="Y238" s="67"/>
      <c r="AA238" s="3"/>
    </row>
    <row r="239" spans="1:27" s="4" customFormat="1" ht="30" customHeight="1">
      <c r="A239" s="25"/>
      <c r="B239" s="25">
        <v>235</v>
      </c>
      <c r="C239" s="30" t="s">
        <v>500</v>
      </c>
      <c r="D239" s="58" t="s">
        <v>501</v>
      </c>
      <c r="E239" s="31" t="s">
        <v>502</v>
      </c>
      <c r="F239" s="30">
        <v>30</v>
      </c>
      <c r="G239" s="30" t="s">
        <v>262</v>
      </c>
      <c r="H239" s="30" t="s">
        <v>34</v>
      </c>
      <c r="I239" s="31"/>
      <c r="J239" s="31"/>
      <c r="K239" s="31" t="s">
        <v>503</v>
      </c>
      <c r="L239" s="30"/>
      <c r="M239" s="30"/>
      <c r="N239" s="30"/>
      <c r="O239" s="47"/>
      <c r="P239" s="48"/>
      <c r="Q239" s="31"/>
      <c r="R239" s="30"/>
      <c r="S239" s="30"/>
      <c r="T239" s="31"/>
      <c r="U239" s="30" t="e">
        <f>VLOOKUP(D239,'[1]计划书'!$C:$W,18,FALSE)</f>
        <v>#N/A</v>
      </c>
      <c r="V239" s="31"/>
      <c r="W239" s="25"/>
      <c r="X239" s="31" t="s">
        <v>43</v>
      </c>
      <c r="Y239" s="67"/>
      <c r="AA239" s="3"/>
    </row>
    <row r="240" spans="1:27" s="4" customFormat="1" ht="30" customHeight="1">
      <c r="A240" s="25"/>
      <c r="B240" s="25">
        <v>236</v>
      </c>
      <c r="C240" s="30" t="s">
        <v>500</v>
      </c>
      <c r="D240" s="58" t="s">
        <v>501</v>
      </c>
      <c r="E240" s="31" t="s">
        <v>502</v>
      </c>
      <c r="F240" s="30">
        <v>63</v>
      </c>
      <c r="G240" s="30" t="s">
        <v>264</v>
      </c>
      <c r="H240" s="30" t="s">
        <v>34</v>
      </c>
      <c r="I240" s="31"/>
      <c r="J240" s="31"/>
      <c r="K240" s="31" t="s">
        <v>503</v>
      </c>
      <c r="L240" s="30"/>
      <c r="M240" s="30"/>
      <c r="N240" s="30"/>
      <c r="O240" s="47"/>
      <c r="P240" s="48"/>
      <c r="Q240" s="31"/>
      <c r="R240" s="30"/>
      <c r="S240" s="30"/>
      <c r="T240" s="31"/>
      <c r="U240" s="30" t="e">
        <f>VLOOKUP(D240,'[1]计划书'!$C:$W,18,FALSE)</f>
        <v>#N/A</v>
      </c>
      <c r="V240" s="31"/>
      <c r="W240" s="25"/>
      <c r="X240" s="31" t="s">
        <v>43</v>
      </c>
      <c r="Y240" s="67"/>
      <c r="AA240" s="3"/>
    </row>
    <row r="241" spans="1:27" s="4" customFormat="1" ht="30" customHeight="1">
      <c r="A241" s="25"/>
      <c r="B241" s="25">
        <v>237</v>
      </c>
      <c r="C241" s="30" t="s">
        <v>500</v>
      </c>
      <c r="D241" s="58" t="s">
        <v>501</v>
      </c>
      <c r="E241" s="31" t="s">
        <v>502</v>
      </c>
      <c r="F241" s="30">
        <v>71</v>
      </c>
      <c r="G241" s="30" t="s">
        <v>152</v>
      </c>
      <c r="H241" s="30" t="s">
        <v>34</v>
      </c>
      <c r="I241" s="31"/>
      <c r="J241" s="31"/>
      <c r="K241" s="31" t="s">
        <v>503</v>
      </c>
      <c r="L241" s="30"/>
      <c r="M241" s="30"/>
      <c r="N241" s="30"/>
      <c r="O241" s="47"/>
      <c r="P241" s="48"/>
      <c r="Q241" s="31"/>
      <c r="R241" s="30"/>
      <c r="S241" s="30"/>
      <c r="T241" s="31"/>
      <c r="U241" s="30" t="e">
        <f>VLOOKUP(D241,'[1]计划书'!$C:$W,18,FALSE)</f>
        <v>#N/A</v>
      </c>
      <c r="V241" s="31"/>
      <c r="W241" s="25"/>
      <c r="X241" s="31" t="s">
        <v>43</v>
      </c>
      <c r="Y241" s="67"/>
      <c r="AA241" s="3"/>
    </row>
    <row r="242" spans="1:27" s="4" customFormat="1" ht="30" customHeight="1">
      <c r="A242" s="25"/>
      <c r="B242" s="25">
        <v>238</v>
      </c>
      <c r="C242" s="30" t="s">
        <v>500</v>
      </c>
      <c r="D242" s="58" t="s">
        <v>501</v>
      </c>
      <c r="E242" s="31" t="s">
        <v>502</v>
      </c>
      <c r="F242" s="30">
        <v>71</v>
      </c>
      <c r="G242" s="30" t="s">
        <v>306</v>
      </c>
      <c r="H242" s="30" t="s">
        <v>34</v>
      </c>
      <c r="I242" s="31"/>
      <c r="J242" s="31"/>
      <c r="K242" s="31" t="s">
        <v>503</v>
      </c>
      <c r="L242" s="30"/>
      <c r="M242" s="30"/>
      <c r="N242" s="30"/>
      <c r="O242" s="47"/>
      <c r="P242" s="48"/>
      <c r="Q242" s="31"/>
      <c r="R242" s="30"/>
      <c r="S242" s="30"/>
      <c r="T242" s="31"/>
      <c r="U242" s="30" t="e">
        <f>VLOOKUP(D242,'[1]计划书'!$C:$W,18,FALSE)</f>
        <v>#N/A</v>
      </c>
      <c r="V242" s="31"/>
      <c r="W242" s="25"/>
      <c r="X242" s="31" t="s">
        <v>43</v>
      </c>
      <c r="Y242" s="67"/>
      <c r="AA242" s="3"/>
    </row>
    <row r="243" spans="1:27" s="4" customFormat="1" ht="30" customHeight="1">
      <c r="A243" s="25"/>
      <c r="B243" s="25">
        <v>239</v>
      </c>
      <c r="C243" s="30" t="s">
        <v>500</v>
      </c>
      <c r="D243" s="58" t="s">
        <v>501</v>
      </c>
      <c r="E243" s="31" t="s">
        <v>502</v>
      </c>
      <c r="F243" s="30">
        <v>23</v>
      </c>
      <c r="G243" s="30" t="s">
        <v>251</v>
      </c>
      <c r="H243" s="30" t="s">
        <v>34</v>
      </c>
      <c r="I243" s="31"/>
      <c r="J243" s="31"/>
      <c r="K243" s="31" t="s">
        <v>503</v>
      </c>
      <c r="L243" s="30"/>
      <c r="M243" s="30"/>
      <c r="N243" s="30"/>
      <c r="O243" s="47"/>
      <c r="P243" s="48"/>
      <c r="Q243" s="31"/>
      <c r="R243" s="30"/>
      <c r="S243" s="30"/>
      <c r="T243" s="31"/>
      <c r="U243" s="30" t="e">
        <f>VLOOKUP(D243,'[1]计划书'!$C:$W,18,FALSE)</f>
        <v>#N/A</v>
      </c>
      <c r="V243" s="31"/>
      <c r="W243" s="25"/>
      <c r="X243" s="31" t="s">
        <v>43</v>
      </c>
      <c r="Y243" s="67"/>
      <c r="AA243" s="3"/>
    </row>
    <row r="244" spans="1:27" s="4" customFormat="1" ht="30" customHeight="1">
      <c r="A244" s="25"/>
      <c r="B244" s="25">
        <v>240</v>
      </c>
      <c r="C244" s="30" t="s">
        <v>504</v>
      </c>
      <c r="D244" s="58" t="s">
        <v>505</v>
      </c>
      <c r="E244" s="31" t="s">
        <v>506</v>
      </c>
      <c r="F244" s="30">
        <v>29</v>
      </c>
      <c r="G244" s="30" t="s">
        <v>192</v>
      </c>
      <c r="H244" s="30" t="s">
        <v>34</v>
      </c>
      <c r="I244" s="31"/>
      <c r="J244" s="31"/>
      <c r="K244" s="31" t="s">
        <v>503</v>
      </c>
      <c r="L244" s="30"/>
      <c r="M244" s="30"/>
      <c r="N244" s="30"/>
      <c r="O244" s="47"/>
      <c r="P244" s="48"/>
      <c r="Q244" s="31"/>
      <c r="R244" s="30"/>
      <c r="S244" s="30"/>
      <c r="T244" s="31"/>
      <c r="U244" s="30"/>
      <c r="V244" s="31"/>
      <c r="W244" s="25"/>
      <c r="X244" s="31" t="s">
        <v>43</v>
      </c>
      <c r="Y244" s="67"/>
      <c r="AA244" s="3"/>
    </row>
    <row r="245" spans="1:27" s="4" customFormat="1" ht="30" customHeight="1">
      <c r="A245" s="25"/>
      <c r="B245" s="25">
        <v>241</v>
      </c>
      <c r="C245" s="30" t="s">
        <v>507</v>
      </c>
      <c r="D245" s="30" t="s">
        <v>508</v>
      </c>
      <c r="E245" s="31" t="s">
        <v>506</v>
      </c>
      <c r="F245" s="30">
        <v>37</v>
      </c>
      <c r="G245" s="30" t="s">
        <v>297</v>
      </c>
      <c r="H245" s="30" t="s">
        <v>34</v>
      </c>
      <c r="I245" s="31"/>
      <c r="J245" s="31"/>
      <c r="K245" s="31" t="s">
        <v>503</v>
      </c>
      <c r="L245" s="30"/>
      <c r="M245" s="30"/>
      <c r="N245" s="30"/>
      <c r="O245" s="47"/>
      <c r="P245" s="48"/>
      <c r="Q245" s="31"/>
      <c r="R245" s="30"/>
      <c r="S245" s="30"/>
      <c r="T245" s="31"/>
      <c r="U245" s="30" t="e">
        <f>VLOOKUP(D245,'[1]计划书'!$C:$W,18,FALSE)</f>
        <v>#N/A</v>
      </c>
      <c r="V245" s="31"/>
      <c r="W245" s="25"/>
      <c r="X245" s="31" t="s">
        <v>43</v>
      </c>
      <c r="Y245" s="67"/>
      <c r="AA245" s="3"/>
    </row>
    <row r="246" spans="1:27" s="4" customFormat="1" ht="30" customHeight="1">
      <c r="A246" s="25"/>
      <c r="B246" s="25">
        <v>242</v>
      </c>
      <c r="C246" s="30" t="s">
        <v>509</v>
      </c>
      <c r="D246" s="30" t="s">
        <v>510</v>
      </c>
      <c r="E246" s="31" t="s">
        <v>48</v>
      </c>
      <c r="F246" s="30">
        <v>60</v>
      </c>
      <c r="G246" s="30" t="s">
        <v>178</v>
      </c>
      <c r="H246" s="30" t="s">
        <v>34</v>
      </c>
      <c r="I246" s="31"/>
      <c r="J246" s="31"/>
      <c r="K246" s="31" t="s">
        <v>503</v>
      </c>
      <c r="L246" s="30"/>
      <c r="M246" s="30"/>
      <c r="N246" s="30"/>
      <c r="O246" s="47"/>
      <c r="P246" s="48"/>
      <c r="Q246" s="31"/>
      <c r="R246" s="30"/>
      <c r="S246" s="30"/>
      <c r="T246" s="31"/>
      <c r="U246" s="30" t="e">
        <f>VLOOKUP(D246,'[1]计划书'!$C:$W,18,FALSE)</f>
        <v>#N/A</v>
      </c>
      <c r="V246" s="31"/>
      <c r="W246" s="25"/>
      <c r="X246" s="31" t="s">
        <v>43</v>
      </c>
      <c r="Y246" s="67"/>
      <c r="AA246" s="3"/>
    </row>
    <row r="247" spans="1:27" s="4" customFormat="1" ht="30" customHeight="1">
      <c r="A247" s="25"/>
      <c r="B247" s="25">
        <v>243</v>
      </c>
      <c r="C247" s="30" t="s">
        <v>511</v>
      </c>
      <c r="D247" s="58" t="s">
        <v>512</v>
      </c>
      <c r="E247" s="31" t="s">
        <v>506</v>
      </c>
      <c r="F247" s="30">
        <v>64</v>
      </c>
      <c r="G247" s="30" t="s">
        <v>162</v>
      </c>
      <c r="H247" s="30" t="s">
        <v>34</v>
      </c>
      <c r="I247" s="31"/>
      <c r="J247" s="31"/>
      <c r="K247" s="31" t="s">
        <v>503</v>
      </c>
      <c r="L247" s="30"/>
      <c r="M247" s="30"/>
      <c r="N247" s="30"/>
      <c r="O247" s="47"/>
      <c r="P247" s="48"/>
      <c r="Q247" s="31"/>
      <c r="R247" s="30"/>
      <c r="S247" s="30"/>
      <c r="T247" s="31"/>
      <c r="U247" s="30" t="e">
        <f>VLOOKUP(D247,'[1]计划书'!$C:$W,18,FALSE)</f>
        <v>#N/A</v>
      </c>
      <c r="V247" s="31"/>
      <c r="W247" s="25"/>
      <c r="X247" s="31" t="s">
        <v>43</v>
      </c>
      <c r="Y247" s="67"/>
      <c r="AA247" s="3"/>
    </row>
    <row r="248" spans="1:27" s="4" customFormat="1" ht="30" customHeight="1">
      <c r="A248" s="25"/>
      <c r="B248" s="25">
        <v>244</v>
      </c>
      <c r="C248" s="30" t="s">
        <v>511</v>
      </c>
      <c r="D248" s="58" t="s">
        <v>512</v>
      </c>
      <c r="E248" s="31" t="s">
        <v>506</v>
      </c>
      <c r="F248" s="30">
        <v>63</v>
      </c>
      <c r="G248" s="30" t="s">
        <v>168</v>
      </c>
      <c r="H248" s="30" t="s">
        <v>34</v>
      </c>
      <c r="I248" s="31"/>
      <c r="J248" s="31"/>
      <c r="K248" s="31" t="s">
        <v>503</v>
      </c>
      <c r="L248" s="30"/>
      <c r="M248" s="30"/>
      <c r="N248" s="30"/>
      <c r="O248" s="47"/>
      <c r="P248" s="48"/>
      <c r="Q248" s="31"/>
      <c r="R248" s="30"/>
      <c r="S248" s="30"/>
      <c r="T248" s="31"/>
      <c r="U248" s="30" t="e">
        <f>VLOOKUP(D248,'[1]计划书'!$C:$W,18,FALSE)</f>
        <v>#N/A</v>
      </c>
      <c r="V248" s="31"/>
      <c r="W248" s="25"/>
      <c r="X248" s="31" t="s">
        <v>43</v>
      </c>
      <c r="Y248" s="67"/>
      <c r="AA248" s="3"/>
    </row>
    <row r="249" spans="1:27" s="4" customFormat="1" ht="30" customHeight="1">
      <c r="A249" s="25"/>
      <c r="B249" s="25">
        <v>245</v>
      </c>
      <c r="C249" s="30" t="s">
        <v>513</v>
      </c>
      <c r="D249" s="70" t="s">
        <v>514</v>
      </c>
      <c r="E249" s="78" t="s">
        <v>515</v>
      </c>
      <c r="F249" s="70">
        <v>60</v>
      </c>
      <c r="G249" s="70" t="s">
        <v>178</v>
      </c>
      <c r="H249" s="70" t="s">
        <v>65</v>
      </c>
      <c r="I249" s="78" t="s">
        <v>35</v>
      </c>
      <c r="J249" s="78"/>
      <c r="K249" s="70"/>
      <c r="L249" s="30"/>
      <c r="M249" s="30"/>
      <c r="N249" s="30"/>
      <c r="O249" s="47"/>
      <c r="P249" s="48"/>
      <c r="Q249" s="31"/>
      <c r="R249" s="30"/>
      <c r="S249" s="30"/>
      <c r="T249" s="31"/>
      <c r="U249" s="30"/>
      <c r="V249" s="31"/>
      <c r="W249" s="25"/>
      <c r="X249" s="31" t="s">
        <v>43</v>
      </c>
      <c r="Y249" s="67"/>
      <c r="AA249" s="3"/>
    </row>
    <row r="250" spans="1:27" s="4" customFormat="1" ht="30" customHeight="1">
      <c r="A250" s="25"/>
      <c r="B250" s="25">
        <v>246</v>
      </c>
      <c r="C250" s="30" t="s">
        <v>516</v>
      </c>
      <c r="D250" s="70" t="s">
        <v>517</v>
      </c>
      <c r="E250" s="78" t="s">
        <v>48</v>
      </c>
      <c r="F250" s="70">
        <v>30</v>
      </c>
      <c r="G250" s="70" t="s">
        <v>262</v>
      </c>
      <c r="H250" s="70" t="s">
        <v>65</v>
      </c>
      <c r="I250" s="78" t="s">
        <v>35</v>
      </c>
      <c r="J250" s="78"/>
      <c r="K250" s="70"/>
      <c r="L250" s="30">
        <f>VLOOKUP(D250,'[2]计划书'!$C$1:$W$545,9,FALSE)</f>
        <v>0</v>
      </c>
      <c r="M250" s="30">
        <f>VLOOKUP(D250,'[2]计划书'!$C$1:$W$545,10,FALSE)</f>
        <v>0</v>
      </c>
      <c r="N250" s="30">
        <f>VLOOKUP(D250,'[2]计划书'!$C$1:$W$545,11,FALSE)</f>
        <v>0</v>
      </c>
      <c r="O250" s="47">
        <f>VLOOKUP(D250,'[2]计划书'!$C$1:$W$545,12,FALSE)</f>
        <v>0</v>
      </c>
      <c r="P250" s="48">
        <f>VLOOKUP(D250,'[2]计划书'!$C$1:$W$545,13,FALSE)</f>
        <v>0</v>
      </c>
      <c r="Q250" s="31">
        <f>VLOOKUP(D250,'[2]计划书'!$C$1:$W$545,14,FALSE)</f>
        <v>0</v>
      </c>
      <c r="R250" s="30">
        <f>VLOOKUP(D250,'[2]计划书'!$C$1:$W$545,15,FALSE)</f>
        <v>0</v>
      </c>
      <c r="S250" s="30">
        <f>VLOOKUP(D250,'[2]计划书'!$C$1:$W$545,16,FALSE)</f>
        <v>0</v>
      </c>
      <c r="T250" s="31">
        <f>VLOOKUP(D250,'[2]计划书'!$C$1:$W$545,17,FALSE)</f>
        <v>0</v>
      </c>
      <c r="U250" s="30" t="e">
        <f>VLOOKUP(D250,'[1]计划书'!$C:$W,18,FALSE)</f>
        <v>#N/A</v>
      </c>
      <c r="V250" s="31"/>
      <c r="W250" s="25"/>
      <c r="X250" s="31" t="s">
        <v>43</v>
      </c>
      <c r="Y250" s="67"/>
      <c r="AA250" s="3"/>
    </row>
    <row r="251" spans="1:27" s="4" customFormat="1" ht="30" customHeight="1">
      <c r="A251" s="25"/>
      <c r="B251" s="25">
        <v>247</v>
      </c>
      <c r="C251" s="30" t="s">
        <v>516</v>
      </c>
      <c r="D251" s="70" t="s">
        <v>517</v>
      </c>
      <c r="E251" s="78" t="s">
        <v>48</v>
      </c>
      <c r="F251" s="70">
        <v>68</v>
      </c>
      <c r="G251" s="70" t="s">
        <v>131</v>
      </c>
      <c r="H251" s="70" t="s">
        <v>65</v>
      </c>
      <c r="I251" s="78" t="s">
        <v>35</v>
      </c>
      <c r="J251" s="78"/>
      <c r="K251" s="70"/>
      <c r="L251" s="30">
        <f>VLOOKUP(D251,'[2]计划书'!$C$1:$W$545,9,FALSE)</f>
        <v>0</v>
      </c>
      <c r="M251" s="30">
        <f>VLOOKUP(D251,'[2]计划书'!$C$1:$W$545,10,FALSE)</f>
        <v>0</v>
      </c>
      <c r="N251" s="30">
        <f>VLOOKUP(D251,'[2]计划书'!$C$1:$W$545,11,FALSE)</f>
        <v>0</v>
      </c>
      <c r="O251" s="47">
        <f>VLOOKUP(D251,'[2]计划书'!$C$1:$W$545,12,FALSE)</f>
        <v>0</v>
      </c>
      <c r="P251" s="48">
        <f>VLOOKUP(D251,'[2]计划书'!$C$1:$W$545,13,FALSE)</f>
        <v>0</v>
      </c>
      <c r="Q251" s="31">
        <f>VLOOKUP(D251,'[2]计划书'!$C$1:$W$545,14,FALSE)</f>
        <v>0</v>
      </c>
      <c r="R251" s="30">
        <f>VLOOKUP(D251,'[2]计划书'!$C$1:$W$545,15,FALSE)</f>
        <v>0</v>
      </c>
      <c r="S251" s="30">
        <f>VLOOKUP(D251,'[2]计划书'!$C$1:$W$545,16,FALSE)</f>
        <v>0</v>
      </c>
      <c r="T251" s="31">
        <f>VLOOKUP(D251,'[2]计划书'!$C$1:$W$545,17,FALSE)</f>
        <v>0</v>
      </c>
      <c r="U251" s="30" t="e">
        <f>VLOOKUP(D251,'[1]计划书'!$C:$W,18,FALSE)</f>
        <v>#N/A</v>
      </c>
      <c r="V251" s="31"/>
      <c r="W251" s="25"/>
      <c r="X251" s="31" t="s">
        <v>43</v>
      </c>
      <c r="Y251" s="67"/>
      <c r="AA251" s="3"/>
    </row>
    <row r="252" spans="1:27" s="4" customFormat="1" ht="30" customHeight="1">
      <c r="A252" s="25"/>
      <c r="B252" s="25">
        <v>248</v>
      </c>
      <c r="C252" s="30" t="s">
        <v>518</v>
      </c>
      <c r="D252" s="70" t="s">
        <v>519</v>
      </c>
      <c r="E252" s="78" t="s">
        <v>48</v>
      </c>
      <c r="F252" s="70">
        <v>60</v>
      </c>
      <c r="G252" s="70" t="s">
        <v>178</v>
      </c>
      <c r="H252" s="70" t="s">
        <v>65</v>
      </c>
      <c r="I252" s="78" t="s">
        <v>35</v>
      </c>
      <c r="J252" s="78"/>
      <c r="K252" s="70"/>
      <c r="L252" s="30">
        <f>VLOOKUP(D252,'[2]计划书'!$C$1:$W$545,9,FALSE)</f>
        <v>0</v>
      </c>
      <c r="M252" s="30">
        <f>VLOOKUP(D252,'[2]计划书'!$C$1:$W$545,10,FALSE)</f>
        <v>0</v>
      </c>
      <c r="N252" s="30">
        <f>VLOOKUP(D252,'[2]计划书'!$C$1:$W$545,11,FALSE)</f>
        <v>0</v>
      </c>
      <c r="O252" s="47">
        <f>VLOOKUP(D252,'[2]计划书'!$C$1:$W$545,12,FALSE)</f>
        <v>0</v>
      </c>
      <c r="P252" s="48">
        <f>VLOOKUP(D252,'[2]计划书'!$C$1:$W$545,13,FALSE)</f>
        <v>0</v>
      </c>
      <c r="Q252" s="31">
        <f>VLOOKUP(D252,'[2]计划书'!$C$1:$W$545,14,FALSE)</f>
        <v>0</v>
      </c>
      <c r="R252" s="30">
        <f>VLOOKUP(D252,'[2]计划书'!$C$1:$W$545,15,FALSE)</f>
        <v>0</v>
      </c>
      <c r="S252" s="30">
        <f>VLOOKUP(D252,'[2]计划书'!$C$1:$W$545,16,FALSE)</f>
        <v>0</v>
      </c>
      <c r="T252" s="31">
        <f>VLOOKUP(D252,'[2]计划书'!$C$1:$W$545,17,FALSE)</f>
        <v>0</v>
      </c>
      <c r="U252" s="30" t="e">
        <f>VLOOKUP(D252,'[1]计划书'!$C:$W,18,FALSE)</f>
        <v>#N/A</v>
      </c>
      <c r="V252" s="31"/>
      <c r="W252" s="25"/>
      <c r="X252" s="31" t="s">
        <v>43</v>
      </c>
      <c r="Y252" s="67"/>
      <c r="AA252" s="3"/>
    </row>
    <row r="253" spans="1:27" s="4" customFormat="1" ht="30" customHeight="1">
      <c r="A253" s="25"/>
      <c r="B253" s="25">
        <v>249</v>
      </c>
      <c r="C253" s="30" t="s">
        <v>520</v>
      </c>
      <c r="D253" s="70" t="s">
        <v>521</v>
      </c>
      <c r="E253" s="78" t="s">
        <v>48</v>
      </c>
      <c r="F253" s="70">
        <v>29</v>
      </c>
      <c r="G253" s="70" t="s">
        <v>192</v>
      </c>
      <c r="H253" s="70" t="s">
        <v>65</v>
      </c>
      <c r="I253" s="78" t="s">
        <v>35</v>
      </c>
      <c r="J253" s="78"/>
      <c r="K253" s="70"/>
      <c r="L253" s="30">
        <f>VLOOKUP(D253,'[2]计划书'!$C$1:$W$545,9,FALSE)</f>
        <v>0</v>
      </c>
      <c r="M253" s="30">
        <f>VLOOKUP(D253,'[2]计划书'!$C$1:$W$545,10,FALSE)</f>
        <v>0</v>
      </c>
      <c r="N253" s="30">
        <f>VLOOKUP(D253,'[2]计划书'!$C$1:$W$545,11,FALSE)</f>
        <v>0</v>
      </c>
      <c r="O253" s="47">
        <f>VLOOKUP(D253,'[2]计划书'!$C$1:$W$545,12,FALSE)</f>
        <v>0</v>
      </c>
      <c r="P253" s="48">
        <f>VLOOKUP(D253,'[2]计划书'!$C$1:$W$545,13,FALSE)</f>
        <v>0</v>
      </c>
      <c r="Q253" s="31">
        <f>VLOOKUP(D253,'[2]计划书'!$C$1:$W$545,14,FALSE)</f>
        <v>0</v>
      </c>
      <c r="R253" s="30">
        <f>VLOOKUP(D253,'[2]计划书'!$C$1:$W$545,15,FALSE)</f>
        <v>0</v>
      </c>
      <c r="S253" s="30">
        <f>VLOOKUP(D253,'[2]计划书'!$C$1:$W$545,16,FALSE)</f>
        <v>0</v>
      </c>
      <c r="T253" s="31">
        <f>VLOOKUP(D253,'[2]计划书'!$C$1:$W$545,17,FALSE)</f>
        <v>0</v>
      </c>
      <c r="U253" s="30" t="e">
        <f>VLOOKUP(D253,'[1]计划书'!$C:$W,18,FALSE)</f>
        <v>#N/A</v>
      </c>
      <c r="V253" s="31"/>
      <c r="W253" s="25"/>
      <c r="X253" s="31" t="s">
        <v>43</v>
      </c>
      <c r="Y253" s="67"/>
      <c r="AA253" s="3"/>
    </row>
    <row r="254" spans="1:27" s="4" customFormat="1" ht="30" customHeight="1">
      <c r="A254" s="25"/>
      <c r="B254" s="25">
        <v>250</v>
      </c>
      <c r="C254" s="30" t="s">
        <v>522</v>
      </c>
      <c r="D254" s="70" t="s">
        <v>523</v>
      </c>
      <c r="E254" s="78" t="s">
        <v>467</v>
      </c>
      <c r="F254" s="70">
        <v>64</v>
      </c>
      <c r="G254" s="70" t="s">
        <v>162</v>
      </c>
      <c r="H254" s="70" t="s">
        <v>65</v>
      </c>
      <c r="I254" s="78" t="s">
        <v>35</v>
      </c>
      <c r="J254" s="78"/>
      <c r="K254" s="70"/>
      <c r="L254" s="30">
        <f>VLOOKUP(D254,'[2]计划书'!$C$1:$W$545,9,FALSE)</f>
        <v>0</v>
      </c>
      <c r="M254" s="30">
        <f>VLOOKUP(D254,'[2]计划书'!$C$1:$W$545,10,FALSE)</f>
        <v>0</v>
      </c>
      <c r="N254" s="30">
        <f>VLOOKUP(D254,'[2]计划书'!$C$1:$W$545,11,FALSE)</f>
        <v>0</v>
      </c>
      <c r="O254" s="47">
        <f>VLOOKUP(D254,'[2]计划书'!$C$1:$W$545,12,FALSE)</f>
        <v>0</v>
      </c>
      <c r="P254" s="48">
        <f>VLOOKUP(D254,'[2]计划书'!$C$1:$W$545,13,FALSE)</f>
        <v>0</v>
      </c>
      <c r="Q254" s="31">
        <f>VLOOKUP(D254,'[2]计划书'!$C$1:$W$545,14,FALSE)</f>
        <v>0</v>
      </c>
      <c r="R254" s="30">
        <f>VLOOKUP(D254,'[2]计划书'!$C$1:$W$545,15,FALSE)</f>
        <v>0</v>
      </c>
      <c r="S254" s="30">
        <f>VLOOKUP(D254,'[2]计划书'!$C$1:$W$545,16,FALSE)</f>
        <v>0</v>
      </c>
      <c r="T254" s="31">
        <f>VLOOKUP(D254,'[2]计划书'!$C$1:$W$545,17,FALSE)</f>
        <v>0</v>
      </c>
      <c r="U254" s="30" t="e">
        <f>VLOOKUP(D254,'[1]计划书'!$C:$W,18,FALSE)</f>
        <v>#N/A</v>
      </c>
      <c r="V254" s="31"/>
      <c r="W254" s="25"/>
      <c r="X254" s="31" t="s">
        <v>43</v>
      </c>
      <c r="Y254" s="67"/>
      <c r="AA254" s="3"/>
    </row>
    <row r="255" spans="1:27" s="4" customFormat="1" ht="30" customHeight="1">
      <c r="A255" s="25"/>
      <c r="B255" s="25">
        <v>251</v>
      </c>
      <c r="C255" s="30" t="s">
        <v>522</v>
      </c>
      <c r="D255" s="70" t="s">
        <v>523</v>
      </c>
      <c r="E255" s="78" t="s">
        <v>467</v>
      </c>
      <c r="F255" s="70">
        <v>63</v>
      </c>
      <c r="G255" s="70" t="s">
        <v>168</v>
      </c>
      <c r="H255" s="70" t="s">
        <v>65</v>
      </c>
      <c r="I255" s="78" t="s">
        <v>35</v>
      </c>
      <c r="J255" s="78"/>
      <c r="K255" s="70"/>
      <c r="L255" s="30">
        <f>VLOOKUP(D255,'[2]计划书'!$C$1:$W$545,9,FALSE)</f>
        <v>0</v>
      </c>
      <c r="M255" s="30">
        <f>VLOOKUP(D255,'[2]计划书'!$C$1:$W$545,10,FALSE)</f>
        <v>0</v>
      </c>
      <c r="N255" s="30">
        <f>VLOOKUP(D255,'[2]计划书'!$C$1:$W$545,11,FALSE)</f>
        <v>0</v>
      </c>
      <c r="O255" s="47">
        <f>VLOOKUP(D255,'[2]计划书'!$C$1:$W$545,12,FALSE)</f>
        <v>0</v>
      </c>
      <c r="P255" s="48">
        <f>VLOOKUP(D255,'[2]计划书'!$C$1:$W$545,13,FALSE)</f>
        <v>0</v>
      </c>
      <c r="Q255" s="31">
        <f>VLOOKUP(D255,'[2]计划书'!$C$1:$W$545,14,FALSE)</f>
        <v>0</v>
      </c>
      <c r="R255" s="30">
        <f>VLOOKUP(D255,'[2]计划书'!$C$1:$W$545,15,FALSE)</f>
        <v>0</v>
      </c>
      <c r="S255" s="30">
        <f>VLOOKUP(D255,'[2]计划书'!$C$1:$W$545,16,FALSE)</f>
        <v>0</v>
      </c>
      <c r="T255" s="31">
        <f>VLOOKUP(D255,'[2]计划书'!$C$1:$W$545,17,FALSE)</f>
        <v>0</v>
      </c>
      <c r="U255" s="30" t="e">
        <f>VLOOKUP(D255,'[1]计划书'!$C:$W,18,FALSE)</f>
        <v>#N/A</v>
      </c>
      <c r="V255" s="31"/>
      <c r="W255" s="25"/>
      <c r="X255" s="31" t="s">
        <v>43</v>
      </c>
      <c r="Y255" s="67"/>
      <c r="AA255" s="3"/>
    </row>
    <row r="256" spans="1:27" s="4" customFormat="1" ht="30" customHeight="1">
      <c r="A256" s="25"/>
      <c r="B256" s="25">
        <v>252</v>
      </c>
      <c r="C256" s="30" t="s">
        <v>524</v>
      </c>
      <c r="D256" s="70" t="s">
        <v>525</v>
      </c>
      <c r="E256" s="78" t="s">
        <v>48</v>
      </c>
      <c r="F256" s="70">
        <v>71</v>
      </c>
      <c r="G256" s="70" t="s">
        <v>306</v>
      </c>
      <c r="H256" s="70" t="s">
        <v>65</v>
      </c>
      <c r="I256" s="78" t="s">
        <v>35</v>
      </c>
      <c r="J256" s="78"/>
      <c r="K256" s="70"/>
      <c r="L256" s="30">
        <f>VLOOKUP(D256,'[2]计划书'!$C$1:$W$545,9,FALSE)</f>
        <v>0</v>
      </c>
      <c r="M256" s="30">
        <f>VLOOKUP(D256,'[2]计划书'!$C$1:$W$545,10,FALSE)</f>
        <v>0</v>
      </c>
      <c r="N256" s="30">
        <f>VLOOKUP(D256,'[2]计划书'!$C$1:$W$545,11,FALSE)</f>
        <v>0</v>
      </c>
      <c r="O256" s="47">
        <f>VLOOKUP(D256,'[2]计划书'!$C$1:$W$545,12,FALSE)</f>
        <v>0</v>
      </c>
      <c r="P256" s="48">
        <f>VLOOKUP(D256,'[2]计划书'!$C$1:$W$545,13,FALSE)</f>
        <v>0</v>
      </c>
      <c r="Q256" s="31">
        <f>VLOOKUP(D256,'[2]计划书'!$C$1:$W$545,14,FALSE)</f>
        <v>0</v>
      </c>
      <c r="R256" s="30">
        <f>VLOOKUP(D256,'[2]计划书'!$C$1:$W$545,15,FALSE)</f>
        <v>0</v>
      </c>
      <c r="S256" s="30">
        <f>VLOOKUP(D256,'[2]计划书'!$C$1:$W$545,16,FALSE)</f>
        <v>0</v>
      </c>
      <c r="T256" s="31">
        <f>VLOOKUP(D256,'[2]计划书'!$C$1:$W$545,17,FALSE)</f>
        <v>0</v>
      </c>
      <c r="U256" s="30" t="e">
        <f>VLOOKUP(D256,'[1]计划书'!$C:$W,18,FALSE)</f>
        <v>#N/A</v>
      </c>
      <c r="V256" s="31"/>
      <c r="W256" s="25"/>
      <c r="X256" s="31" t="s">
        <v>43</v>
      </c>
      <c r="Y256" s="67"/>
      <c r="AA256" s="3"/>
    </row>
    <row r="257" spans="1:27" s="4" customFormat="1" ht="30" customHeight="1">
      <c r="A257" s="25"/>
      <c r="B257" s="25">
        <v>253</v>
      </c>
      <c r="C257" s="30" t="s">
        <v>524</v>
      </c>
      <c r="D257" s="70" t="s">
        <v>525</v>
      </c>
      <c r="E257" s="78" t="s">
        <v>48</v>
      </c>
      <c r="F257" s="70">
        <v>23</v>
      </c>
      <c r="G257" s="70" t="s">
        <v>251</v>
      </c>
      <c r="H257" s="70" t="s">
        <v>65</v>
      </c>
      <c r="I257" s="78" t="s">
        <v>35</v>
      </c>
      <c r="J257" s="78"/>
      <c r="K257" s="70"/>
      <c r="L257" s="30">
        <f>VLOOKUP(D257,'[2]计划书'!$C$1:$W$545,9,FALSE)</f>
        <v>0</v>
      </c>
      <c r="M257" s="30">
        <f>VLOOKUP(D257,'[2]计划书'!$C$1:$W$545,10,FALSE)</f>
        <v>0</v>
      </c>
      <c r="N257" s="30">
        <f>VLOOKUP(D257,'[2]计划书'!$C$1:$W$545,11,FALSE)</f>
        <v>0</v>
      </c>
      <c r="O257" s="47">
        <f>VLOOKUP(D257,'[2]计划书'!$C$1:$W$545,12,FALSE)</f>
        <v>0</v>
      </c>
      <c r="P257" s="48">
        <f>VLOOKUP(D257,'[2]计划书'!$C$1:$W$545,13,FALSE)</f>
        <v>0</v>
      </c>
      <c r="Q257" s="31">
        <f>VLOOKUP(D257,'[2]计划书'!$C$1:$W$545,14,FALSE)</f>
        <v>0</v>
      </c>
      <c r="R257" s="30">
        <f>VLOOKUP(D257,'[2]计划书'!$C$1:$W$545,15,FALSE)</f>
        <v>0</v>
      </c>
      <c r="S257" s="30">
        <f>VLOOKUP(D257,'[2]计划书'!$C$1:$W$545,16,FALSE)</f>
        <v>0</v>
      </c>
      <c r="T257" s="31">
        <f>VLOOKUP(D257,'[2]计划书'!$C$1:$W$545,17,FALSE)</f>
        <v>0</v>
      </c>
      <c r="U257" s="30" t="e">
        <f>VLOOKUP(D257,'[1]计划书'!$C:$W,18,FALSE)</f>
        <v>#N/A</v>
      </c>
      <c r="V257" s="31"/>
      <c r="W257" s="25"/>
      <c r="X257" s="31" t="s">
        <v>43</v>
      </c>
      <c r="Y257" s="67"/>
      <c r="AA257" s="3"/>
    </row>
    <row r="258" spans="1:27" s="4" customFormat="1" ht="30" customHeight="1">
      <c r="A258" s="25"/>
      <c r="B258" s="25">
        <v>254</v>
      </c>
      <c r="C258" s="30" t="s">
        <v>526</v>
      </c>
      <c r="D258" s="70" t="s">
        <v>527</v>
      </c>
      <c r="E258" s="78" t="s">
        <v>345</v>
      </c>
      <c r="F258" s="70">
        <v>71</v>
      </c>
      <c r="G258" s="70" t="s">
        <v>306</v>
      </c>
      <c r="H258" s="70" t="s">
        <v>65</v>
      </c>
      <c r="I258" s="78" t="s">
        <v>35</v>
      </c>
      <c r="J258" s="78"/>
      <c r="K258" s="70"/>
      <c r="L258" s="30">
        <f>VLOOKUP(D258,'[2]计划书'!$C$1:$W$545,9,FALSE)</f>
        <v>0</v>
      </c>
      <c r="M258" s="30">
        <f>VLOOKUP(D258,'[2]计划书'!$C$1:$W$545,10,FALSE)</f>
        <v>0</v>
      </c>
      <c r="N258" s="30">
        <f>VLOOKUP(D258,'[2]计划书'!$C$1:$W$545,11,FALSE)</f>
        <v>0</v>
      </c>
      <c r="O258" s="47">
        <f>VLOOKUP(D258,'[2]计划书'!$C$1:$W$545,12,FALSE)</f>
        <v>0</v>
      </c>
      <c r="P258" s="48">
        <f>VLOOKUP(D258,'[2]计划书'!$C$1:$W$545,13,FALSE)</f>
        <v>0</v>
      </c>
      <c r="Q258" s="31">
        <f>VLOOKUP(D258,'[2]计划书'!$C$1:$W$545,14,FALSE)</f>
        <v>0</v>
      </c>
      <c r="R258" s="30">
        <f>VLOOKUP(D258,'[2]计划书'!$C$1:$W$545,15,FALSE)</f>
        <v>0</v>
      </c>
      <c r="S258" s="30">
        <f>VLOOKUP(D258,'[2]计划书'!$C$1:$W$545,16,FALSE)</f>
        <v>0</v>
      </c>
      <c r="T258" s="31">
        <f>VLOOKUP(D258,'[2]计划书'!$C$1:$W$545,17,FALSE)</f>
        <v>0</v>
      </c>
      <c r="U258" s="30" t="e">
        <f>VLOOKUP(D258,'[1]计划书'!$C:$W,18,FALSE)</f>
        <v>#N/A</v>
      </c>
      <c r="V258" s="31"/>
      <c r="W258" s="25"/>
      <c r="X258" s="31" t="s">
        <v>43</v>
      </c>
      <c r="Y258" s="67"/>
      <c r="AA258" s="3"/>
    </row>
    <row r="259" spans="1:27" s="4" customFormat="1" ht="30" customHeight="1">
      <c r="A259" s="25"/>
      <c r="B259" s="25">
        <v>255</v>
      </c>
      <c r="C259" s="30" t="s">
        <v>526</v>
      </c>
      <c r="D259" s="70" t="s">
        <v>527</v>
      </c>
      <c r="E259" s="78" t="s">
        <v>345</v>
      </c>
      <c r="F259" s="70">
        <v>23</v>
      </c>
      <c r="G259" s="70" t="s">
        <v>251</v>
      </c>
      <c r="H259" s="70" t="s">
        <v>65</v>
      </c>
      <c r="I259" s="78" t="s">
        <v>35</v>
      </c>
      <c r="J259" s="78"/>
      <c r="K259" s="70"/>
      <c r="L259" s="30">
        <f>VLOOKUP(D259,'[2]计划书'!$C$1:$W$545,9,FALSE)</f>
        <v>0</v>
      </c>
      <c r="M259" s="30">
        <f>VLOOKUP(D259,'[2]计划书'!$C$1:$W$545,10,FALSE)</f>
        <v>0</v>
      </c>
      <c r="N259" s="30">
        <f>VLOOKUP(D259,'[2]计划书'!$C$1:$W$545,11,FALSE)</f>
        <v>0</v>
      </c>
      <c r="O259" s="47">
        <f>VLOOKUP(D259,'[2]计划书'!$C$1:$W$545,12,FALSE)</f>
        <v>0</v>
      </c>
      <c r="P259" s="48">
        <f>VLOOKUP(D259,'[2]计划书'!$C$1:$W$545,13,FALSE)</f>
        <v>0</v>
      </c>
      <c r="Q259" s="31">
        <f>VLOOKUP(D259,'[2]计划书'!$C$1:$W$545,14,FALSE)</f>
        <v>0</v>
      </c>
      <c r="R259" s="30">
        <f>VLOOKUP(D259,'[2]计划书'!$C$1:$W$545,15,FALSE)</f>
        <v>0</v>
      </c>
      <c r="S259" s="30">
        <f>VLOOKUP(D259,'[2]计划书'!$C$1:$W$545,16,FALSE)</f>
        <v>0</v>
      </c>
      <c r="T259" s="31">
        <f>VLOOKUP(D259,'[2]计划书'!$C$1:$W$545,17,FALSE)</f>
        <v>0</v>
      </c>
      <c r="U259" s="30" t="e">
        <f>VLOOKUP(D259,'[1]计划书'!$C:$W,18,FALSE)</f>
        <v>#N/A</v>
      </c>
      <c r="V259" s="31"/>
      <c r="W259" s="25"/>
      <c r="X259" s="31" t="s">
        <v>43</v>
      </c>
      <c r="Y259" s="67"/>
      <c r="AA259" s="3"/>
    </row>
    <row r="260" spans="1:27" s="4" customFormat="1" ht="30" customHeight="1">
      <c r="A260" s="25"/>
      <c r="B260" s="25">
        <v>256</v>
      </c>
      <c r="C260" s="30" t="s">
        <v>528</v>
      </c>
      <c r="D260" s="70" t="s">
        <v>529</v>
      </c>
      <c r="E260" s="78" t="s">
        <v>48</v>
      </c>
      <c r="F260" s="70">
        <v>23</v>
      </c>
      <c r="G260" s="70" t="s">
        <v>251</v>
      </c>
      <c r="H260" s="70" t="s">
        <v>65</v>
      </c>
      <c r="I260" s="78" t="s">
        <v>35</v>
      </c>
      <c r="J260" s="78"/>
      <c r="K260" s="70"/>
      <c r="L260" s="30">
        <f>VLOOKUP(D260,'[2]计划书'!$C$1:$W$545,9,FALSE)</f>
        <v>0</v>
      </c>
      <c r="M260" s="30">
        <f>VLOOKUP(D260,'[2]计划书'!$C$1:$W$545,10,FALSE)</f>
        <v>0</v>
      </c>
      <c r="N260" s="30">
        <f>VLOOKUP(D260,'[2]计划书'!$C$1:$W$545,11,FALSE)</f>
        <v>0</v>
      </c>
      <c r="O260" s="47">
        <f>VLOOKUP(D260,'[2]计划书'!$C$1:$W$545,12,FALSE)</f>
        <v>0</v>
      </c>
      <c r="P260" s="48">
        <f>VLOOKUP(D260,'[2]计划书'!$C$1:$W$545,13,FALSE)</f>
        <v>0</v>
      </c>
      <c r="Q260" s="31">
        <f>VLOOKUP(D260,'[2]计划书'!$C$1:$W$545,14,FALSE)</f>
        <v>0</v>
      </c>
      <c r="R260" s="30">
        <f>VLOOKUP(D260,'[2]计划书'!$C$1:$W$545,15,FALSE)</f>
        <v>0</v>
      </c>
      <c r="S260" s="30">
        <f>VLOOKUP(D260,'[2]计划书'!$C$1:$W$545,16,FALSE)</f>
        <v>0</v>
      </c>
      <c r="T260" s="31">
        <f>VLOOKUP(D260,'[2]计划书'!$C$1:$W$545,17,FALSE)</f>
        <v>0</v>
      </c>
      <c r="U260" s="30" t="e">
        <f>VLOOKUP(D260,'[1]计划书'!$C:$W,18,FALSE)</f>
        <v>#N/A</v>
      </c>
      <c r="V260" s="31"/>
      <c r="W260" s="25"/>
      <c r="X260" s="31" t="s">
        <v>43</v>
      </c>
      <c r="Y260" s="67"/>
      <c r="AA260" s="3"/>
    </row>
    <row r="261" spans="1:27" s="4" customFormat="1" ht="30" customHeight="1">
      <c r="A261" s="25"/>
      <c r="B261" s="25">
        <v>257</v>
      </c>
      <c r="C261" s="30" t="s">
        <v>530</v>
      </c>
      <c r="D261" s="70" t="s">
        <v>531</v>
      </c>
      <c r="E261" s="78" t="s">
        <v>48</v>
      </c>
      <c r="F261" s="70">
        <v>29</v>
      </c>
      <c r="G261" s="70" t="s">
        <v>192</v>
      </c>
      <c r="H261" s="70" t="s">
        <v>65</v>
      </c>
      <c r="I261" s="78" t="s">
        <v>35</v>
      </c>
      <c r="J261" s="78"/>
      <c r="K261" s="70"/>
      <c r="L261" s="30">
        <f>VLOOKUP(D261,'[2]计划书'!$C$1:$W$545,9,FALSE)</f>
        <v>0</v>
      </c>
      <c r="M261" s="30">
        <f>VLOOKUP(D261,'[2]计划书'!$C$1:$W$545,10,FALSE)</f>
        <v>0</v>
      </c>
      <c r="N261" s="30">
        <f>VLOOKUP(D261,'[2]计划书'!$C$1:$W$545,11,FALSE)</f>
        <v>0</v>
      </c>
      <c r="O261" s="47">
        <f>VLOOKUP(D261,'[2]计划书'!$C$1:$W$545,12,FALSE)</f>
        <v>0</v>
      </c>
      <c r="P261" s="48">
        <f>VLOOKUP(D261,'[2]计划书'!$C$1:$W$545,13,FALSE)</f>
        <v>0</v>
      </c>
      <c r="Q261" s="31">
        <f>VLOOKUP(D261,'[2]计划书'!$C$1:$W$545,14,FALSE)</f>
        <v>0</v>
      </c>
      <c r="R261" s="30">
        <f>VLOOKUP(D261,'[2]计划书'!$C$1:$W$545,15,FALSE)</f>
        <v>0</v>
      </c>
      <c r="S261" s="30">
        <f>VLOOKUP(D261,'[2]计划书'!$C$1:$W$545,16,FALSE)</f>
        <v>0</v>
      </c>
      <c r="T261" s="31">
        <f>VLOOKUP(D261,'[2]计划书'!$C$1:$W$545,17,FALSE)</f>
        <v>0</v>
      </c>
      <c r="U261" s="30" t="e">
        <f>VLOOKUP(D261,'[1]计划书'!$C:$W,18,FALSE)</f>
        <v>#N/A</v>
      </c>
      <c r="V261" s="31"/>
      <c r="W261" s="25"/>
      <c r="X261" s="31" t="s">
        <v>43</v>
      </c>
      <c r="Y261" s="67"/>
      <c r="AA261" s="3"/>
    </row>
    <row r="262" spans="1:27" s="4" customFormat="1" ht="30" customHeight="1">
      <c r="A262" s="25"/>
      <c r="B262" s="25">
        <v>258</v>
      </c>
      <c r="C262" s="30" t="s">
        <v>532</v>
      </c>
      <c r="D262" s="82" t="s">
        <v>533</v>
      </c>
      <c r="E262" s="78" t="s">
        <v>492</v>
      </c>
      <c r="F262" s="70">
        <v>78</v>
      </c>
      <c r="G262" s="70" t="s">
        <v>493</v>
      </c>
      <c r="H262" s="70" t="s">
        <v>65</v>
      </c>
      <c r="I262" s="78" t="s">
        <v>35</v>
      </c>
      <c r="J262" s="78"/>
      <c r="K262" s="70"/>
      <c r="L262" s="30"/>
      <c r="M262" s="30"/>
      <c r="N262" s="30"/>
      <c r="O262" s="47"/>
      <c r="P262" s="48"/>
      <c r="Q262" s="31"/>
      <c r="R262" s="30"/>
      <c r="S262" s="30"/>
      <c r="T262" s="31"/>
      <c r="U262" s="30" t="e">
        <f>VLOOKUP(D262,'[1]计划书'!$C:$W,18,FALSE)</f>
        <v>#N/A</v>
      </c>
      <c r="V262" s="31"/>
      <c r="W262" s="25"/>
      <c r="X262" s="31" t="s">
        <v>43</v>
      </c>
      <c r="Y262" s="67"/>
      <c r="AA262" s="3"/>
    </row>
    <row r="263" spans="2:27" ht="13.5">
      <c r="B263" s="83"/>
      <c r="W263"/>
      <c r="Y263" s="2"/>
      <c r="AA263" s="3"/>
    </row>
    <row r="264" spans="2:25" ht="12.75">
      <c r="B264" s="83"/>
      <c r="Y264" s="2"/>
    </row>
    <row r="265" spans="1:25" ht="15.75" customHeight="1">
      <c r="A265" s="84"/>
      <c r="B265" s="84" t="s">
        <v>534</v>
      </c>
      <c r="C265" s="85"/>
      <c r="D265" s="85"/>
      <c r="E265" s="84"/>
      <c r="F265" s="84"/>
      <c r="G265" s="84"/>
      <c r="H265" s="84"/>
      <c r="I265" s="84"/>
      <c r="J265" s="84"/>
      <c r="K265" s="85"/>
      <c r="L265" s="85"/>
      <c r="M265" s="88"/>
      <c r="N265" s="88"/>
      <c r="O265" s="89"/>
      <c r="P265" s="90"/>
      <c r="Q265" s="95"/>
      <c r="R265" s="88"/>
      <c r="S265" s="88"/>
      <c r="T265" s="88"/>
      <c r="U265" s="88"/>
      <c r="V265" s="95"/>
      <c r="W265" s="96"/>
      <c r="X265" s="95"/>
      <c r="Y265" s="2"/>
    </row>
    <row r="266" spans="1:25" ht="15.75" customHeight="1">
      <c r="A266" s="86"/>
      <c r="B266" s="86" t="s">
        <v>535</v>
      </c>
      <c r="C266" s="87"/>
      <c r="D266" s="87"/>
      <c r="E266" s="86"/>
      <c r="F266" s="86"/>
      <c r="G266" s="86"/>
      <c r="H266" s="86"/>
      <c r="I266" s="91"/>
      <c r="J266" s="91"/>
      <c r="K266" s="92"/>
      <c r="L266" s="87"/>
      <c r="M266" s="10"/>
      <c r="N266" s="10"/>
      <c r="O266" s="93"/>
      <c r="P266" s="94"/>
      <c r="Q266" s="97"/>
      <c r="R266" s="98"/>
      <c r="S266" s="98"/>
      <c r="T266" s="98"/>
      <c r="U266" s="98"/>
      <c r="V266" s="97"/>
      <c r="W266" s="5"/>
      <c r="X266" s="97"/>
      <c r="Y266" s="2"/>
    </row>
    <row r="267" spans="1:24" ht="15.75" customHeight="1">
      <c r="A267" s="86"/>
      <c r="B267" s="86" t="s">
        <v>536</v>
      </c>
      <c r="C267" s="87"/>
      <c r="D267" s="87"/>
      <c r="E267" s="86"/>
      <c r="F267" s="86"/>
      <c r="G267" s="86"/>
      <c r="H267" s="86"/>
      <c r="I267" s="91"/>
      <c r="J267" s="91"/>
      <c r="K267" s="92"/>
      <c r="L267" s="87"/>
      <c r="M267" s="10"/>
      <c r="N267" s="10"/>
      <c r="O267" s="93"/>
      <c r="P267" s="94"/>
      <c r="Q267" s="97"/>
      <c r="R267" s="98"/>
      <c r="S267" s="98"/>
      <c r="T267" s="98"/>
      <c r="U267" s="98"/>
      <c r="V267" s="97"/>
      <c r="W267" s="5"/>
      <c r="X267" s="97"/>
    </row>
    <row r="268" spans="1:12" ht="15.75" customHeight="1">
      <c r="A268" s="86"/>
      <c r="B268" s="86" t="s">
        <v>537</v>
      </c>
      <c r="C268" s="87"/>
      <c r="D268" s="87"/>
      <c r="E268" s="86"/>
      <c r="F268" s="86"/>
      <c r="G268" s="86"/>
      <c r="H268" s="86"/>
      <c r="I268" s="86"/>
      <c r="J268" s="86"/>
      <c r="K268" s="87"/>
      <c r="L268" s="92"/>
    </row>
    <row r="1166" ht="12.75"/>
    <row r="1167" ht="12.75"/>
    <row r="1168" ht="12.75"/>
    <row r="1169" ht="12.75"/>
  </sheetData>
  <sheetProtection/>
  <autoFilter ref="A4:AB263"/>
  <mergeCells count="3">
    <mergeCell ref="B1:X1"/>
    <mergeCell ref="K208:W208"/>
    <mergeCell ref="K209:W209"/>
  </mergeCells>
  <conditionalFormatting sqref="L9:V9">
    <cfRule type="cellIs" priority="41" dxfId="0" operator="equal" stopIfTrue="1">
      <formula>0</formula>
    </cfRule>
    <cfRule type="expression" priority="42" dxfId="0" stopIfTrue="1">
      <formula>ISERROR(L9)</formula>
    </cfRule>
  </conditionalFormatting>
  <conditionalFormatting sqref="T10">
    <cfRule type="cellIs" priority="29" dxfId="0" operator="equal" stopIfTrue="1">
      <formula>0</formula>
    </cfRule>
    <cfRule type="expression" priority="30" dxfId="0" stopIfTrue="1">
      <formula>ISERROR(T10)</formula>
    </cfRule>
  </conditionalFormatting>
  <conditionalFormatting sqref="T11">
    <cfRule type="cellIs" priority="31" dxfId="0" operator="equal" stopIfTrue="1">
      <formula>0</formula>
    </cfRule>
    <cfRule type="expression" priority="32" dxfId="0" stopIfTrue="1">
      <formula>ISERROR(T11)</formula>
    </cfRule>
  </conditionalFormatting>
  <conditionalFormatting sqref="T12">
    <cfRule type="cellIs" priority="27" dxfId="0" operator="equal" stopIfTrue="1">
      <formula>0</formula>
    </cfRule>
    <cfRule type="expression" priority="28" dxfId="0" stopIfTrue="1">
      <formula>ISERROR(T12)</formula>
    </cfRule>
  </conditionalFormatting>
  <conditionalFormatting sqref="T13">
    <cfRule type="cellIs" priority="25" dxfId="0" operator="equal" stopIfTrue="1">
      <formula>0</formula>
    </cfRule>
    <cfRule type="expression" priority="26" dxfId="0" stopIfTrue="1">
      <formula>ISERROR(T13)</formula>
    </cfRule>
  </conditionalFormatting>
  <conditionalFormatting sqref="T15">
    <cfRule type="cellIs" priority="23" dxfId="0" operator="equal" stopIfTrue="1">
      <formula>0</formula>
    </cfRule>
    <cfRule type="expression" priority="24" dxfId="0" stopIfTrue="1">
      <formula>ISERROR(T15)</formula>
    </cfRule>
  </conditionalFormatting>
  <conditionalFormatting sqref="L24:V24">
    <cfRule type="cellIs" priority="39" dxfId="0" operator="equal" stopIfTrue="1">
      <formula>0</formula>
    </cfRule>
    <cfRule type="expression" priority="40" dxfId="0" stopIfTrue="1">
      <formula>ISERROR(L24)</formula>
    </cfRule>
  </conditionalFormatting>
  <conditionalFormatting sqref="L25:V25">
    <cfRule type="cellIs" priority="37" dxfId="0" operator="equal" stopIfTrue="1">
      <formula>0</formula>
    </cfRule>
    <cfRule type="expression" priority="38" dxfId="0" stopIfTrue="1">
      <formula>ISERROR(L25)</formula>
    </cfRule>
  </conditionalFormatting>
  <conditionalFormatting sqref="O31">
    <cfRule type="cellIs" priority="1" dxfId="0" operator="equal" stopIfTrue="1">
      <formula>0</formula>
    </cfRule>
    <cfRule type="expression" priority="2" dxfId="0" stopIfTrue="1">
      <formula>ISERROR(O31)</formula>
    </cfRule>
  </conditionalFormatting>
  <conditionalFormatting sqref="L32:V32">
    <cfRule type="cellIs" priority="15" dxfId="0" operator="equal" stopIfTrue="1">
      <formula>0</formula>
    </cfRule>
    <cfRule type="expression" priority="16" dxfId="0" stopIfTrue="1">
      <formula>ISERROR(L32)</formula>
    </cfRule>
  </conditionalFormatting>
  <conditionalFormatting sqref="T53">
    <cfRule type="cellIs" priority="35" dxfId="0" operator="equal" stopIfTrue="1">
      <formula>0</formula>
    </cfRule>
    <cfRule type="expression" priority="36" dxfId="0" stopIfTrue="1">
      <formula>ISERROR(T53)</formula>
    </cfRule>
  </conditionalFormatting>
  <conditionalFormatting sqref="R170:S170">
    <cfRule type="cellIs" priority="5" dxfId="0" operator="equal" stopIfTrue="1">
      <formula>0</formula>
    </cfRule>
    <cfRule type="expression" priority="6" dxfId="0" stopIfTrue="1">
      <formula>ISERROR(R170)</formula>
    </cfRule>
  </conditionalFormatting>
  <conditionalFormatting sqref="L206:V206">
    <cfRule type="cellIs" priority="13" dxfId="0" operator="equal" stopIfTrue="1">
      <formula>0</formula>
    </cfRule>
    <cfRule type="expression" priority="14" dxfId="0" stopIfTrue="1">
      <formula>ISERROR(L206)</formula>
    </cfRule>
  </conditionalFormatting>
  <conditionalFormatting sqref="K209">
    <cfRule type="cellIs" priority="3" dxfId="0" operator="equal" stopIfTrue="1">
      <formula>0</formula>
    </cfRule>
    <cfRule type="expression" priority="4" dxfId="0" stopIfTrue="1">
      <formula>ISERROR(K209)</formula>
    </cfRule>
  </conditionalFormatting>
  <conditionalFormatting sqref="K249:V249">
    <cfRule type="cellIs" priority="19" dxfId="0" operator="equal" stopIfTrue="1">
      <formula>0</formula>
    </cfRule>
    <cfRule type="expression" priority="20" dxfId="0" stopIfTrue="1">
      <formula>ISERROR(K249)</formula>
    </cfRule>
  </conditionalFormatting>
  <conditionalFormatting sqref="T75:T76">
    <cfRule type="cellIs" priority="21" dxfId="0" operator="equal" stopIfTrue="1">
      <formula>0</formula>
    </cfRule>
    <cfRule type="expression" priority="22" dxfId="0" stopIfTrue="1">
      <formula>ISERROR(T75)</formula>
    </cfRule>
  </conditionalFormatting>
  <conditionalFormatting sqref="K1:V8 K9 K10:S13 U10:V13 K14:V14 K15:S15 U15:V15 K16:V23 K54:V74 K24:K25 K26:V26 M28:V28 K167:K169 K27:U27 K28 T170:U170 K77:V165 K171:V191 K53:S53 K166:P166 R166:V166 K31:N31 P31:V31 K33:V52 K170:Q170 K30:V30 K32 U53:V53 U75:V76 K75:S76 W263:X263 K206 K250:V65536 K207:V207 K208 K210:V248 K193:V205 K192:U192">
    <cfRule type="cellIs" priority="43" dxfId="0" operator="equal" stopIfTrue="1">
      <formula>0</formula>
    </cfRule>
  </conditionalFormatting>
  <conditionalFormatting sqref="K10:S13 U10:V13 K14:V14 K15:S15 U15:V15 K16:V23 K9 K5:V8 K24:K25 K26:V26 U53:V53 K28 K170:Q170 K27:U27 M28:V28 K167:K169 K77:V165 K171:V191 K75:S76 K31:N31 P31:V31 K33:V52 K166:P166 K30:V30 K32 U75:V76 K53:S53 K54:V74 T170:U170 R166:V166 K250:V262 K206 K207:V207 K208 K210:V248 K193:V205 K192:U192">
    <cfRule type="expression" priority="44" dxfId="0" stopIfTrue="1">
      <formula>ISERROR(K5)</formula>
    </cfRule>
  </conditionalFormatting>
  <conditionalFormatting sqref="M29:V29 K29">
    <cfRule type="expression" priority="18" dxfId="0" stopIfTrue="1">
      <formula>ISERROR(K29)</formula>
    </cfRule>
  </conditionalFormatting>
  <conditionalFormatting sqref="K29 M29:V29">
    <cfRule type="cellIs" priority="17" dxfId="0" operator="equal" stopIfTrue="1">
      <formula>0</formula>
    </cfRule>
  </conditionalFormatting>
  <conditionalFormatting sqref="R167:V167 L167:P167">
    <cfRule type="cellIs" priority="11" dxfId="0" operator="equal" stopIfTrue="1">
      <formula>0</formula>
    </cfRule>
    <cfRule type="expression" priority="12" dxfId="0" stopIfTrue="1">
      <formula>ISERROR(L167)</formula>
    </cfRule>
  </conditionalFormatting>
  <conditionalFormatting sqref="R168:V168 L168:P168">
    <cfRule type="cellIs" priority="9" dxfId="0" operator="equal" stopIfTrue="1">
      <formula>0</formula>
    </cfRule>
    <cfRule type="expression" priority="10" dxfId="0" stopIfTrue="1">
      <formula>ISERROR(L168)</formula>
    </cfRule>
  </conditionalFormatting>
  <conditionalFormatting sqref="R169:V169 L169:P169 V170">
    <cfRule type="cellIs" priority="7" dxfId="0" operator="equal" stopIfTrue="1">
      <formula>0</formula>
    </cfRule>
    <cfRule type="expression" priority="8" dxfId="0" stopIfTrue="1">
      <formula>ISERROR(L169)</formula>
    </cfRule>
  </conditionalFormatting>
  <printOptions horizontalCentered="1"/>
  <pageMargins left="0.39305555555555555" right="0.39305555555555555" top="0.8263888888888888" bottom="0.5902777777777778" header="0.3541666666666667" footer="0.3145833333333333"/>
  <pageSetup fitToHeight="0" fitToWidth="1" horizontalDpi="600" verticalDpi="600" orientation="landscape" paperSize="8" scale="61"/>
  <headerFooter scaleWithDoc="0"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2021-11-12T03:10:11Z</cp:lastPrinted>
  <dcterms:created xsi:type="dcterms:W3CDTF">2020-09-02T02:16:18Z</dcterms:created>
  <dcterms:modified xsi:type="dcterms:W3CDTF">2022-12-06T03:10:18Z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D3850C1044304AB8B31EC416B6CC7C9D</vt:lpwstr>
  </property>
  <property fmtid="{D5CDD505-2E9C-101B-9397-08002B2CF9AE}" pid="5" name="KSOReadingLayo">
    <vt:bool>true</vt:bool>
  </property>
</Properties>
</file>